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K:\Shashank\FY 2025-26\169th\Website\Annexures\"/>
    </mc:Choice>
  </mc:AlternateContent>
  <xr:revisionPtr revIDLastSave="0" documentId="13_ncr:1_{45F8548D-B2F1-425A-9120-CE14517E105D}" xr6:coauthVersionLast="47" xr6:coauthVersionMax="47" xr10:uidLastSave="{00000000-0000-0000-0000-000000000000}"/>
  <bookViews>
    <workbookView xWindow="-120" yWindow="-120" windowWidth="29040" windowHeight="15720" tabRatio="846" firstSheet="2" activeTab="17" xr2:uid="{00000000-000D-0000-FFFF-FFFF00000000}"/>
  </bookViews>
  <sheets>
    <sheet name="Annex 21" sheetId="1" r:id="rId1"/>
    <sheet name="Annex 22" sheetId="2" r:id="rId2"/>
    <sheet name="Annex 22A" sheetId="3" r:id="rId3"/>
    <sheet name="Annex 23" sheetId="4" r:id="rId4"/>
    <sheet name="Annex 23A" sheetId="5" r:id="rId5"/>
    <sheet name="Annex 24" sheetId="6" r:id="rId6"/>
    <sheet name="Annex 25" sheetId="7" r:id="rId7"/>
    <sheet name="Annex 25A" sheetId="19" r:id="rId8"/>
    <sheet name="Annex 26" sheetId="8" r:id="rId9"/>
    <sheet name="Annex 27" sheetId="10" r:id="rId10"/>
    <sheet name="Annex 28" sheetId="11" r:id="rId11"/>
    <sheet name="Annex 29" sheetId="12" r:id="rId12"/>
    <sheet name="Annex 29A" sheetId="13" r:id="rId13"/>
    <sheet name="Annex 30" sheetId="14" r:id="rId14"/>
    <sheet name="Annex 31" sheetId="15" r:id="rId15"/>
    <sheet name="Annex 32" sheetId="16" r:id="rId16"/>
    <sheet name="Annex 32A" sheetId="17" r:id="rId17"/>
    <sheet name="Annex 33" sheetId="1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8" l="1"/>
  <c r="H66" i="18"/>
  <c r="G66" i="18"/>
  <c r="F66" i="18"/>
  <c r="E66" i="18"/>
  <c r="D66" i="18"/>
  <c r="C66" i="18"/>
  <c r="I55" i="18"/>
  <c r="H55" i="18"/>
  <c r="G55" i="18"/>
  <c r="F55" i="18"/>
  <c r="E55" i="18"/>
  <c r="D55" i="18"/>
  <c r="C55" i="18"/>
  <c r="I51" i="18"/>
  <c r="H51" i="18"/>
  <c r="G51" i="18"/>
  <c r="F51" i="18"/>
  <c r="E51" i="18"/>
  <c r="D51" i="18"/>
  <c r="C51" i="18"/>
  <c r="I47" i="18"/>
  <c r="H47" i="18"/>
  <c r="G47" i="18"/>
  <c r="F47" i="18"/>
  <c r="E47" i="18"/>
  <c r="D47" i="18"/>
  <c r="C47" i="18"/>
  <c r="I20" i="18"/>
  <c r="I48" i="18" s="1"/>
  <c r="I67" i="18" s="1"/>
  <c r="H20" i="18"/>
  <c r="H48" i="18" s="1"/>
  <c r="H67" i="18" s="1"/>
  <c r="G20" i="18"/>
  <c r="G48" i="18" s="1"/>
  <c r="G67" i="18" s="1"/>
  <c r="F20" i="18"/>
  <c r="F48" i="18" s="1"/>
  <c r="F67" i="18" s="1"/>
  <c r="E20" i="18"/>
  <c r="E48" i="18" s="1"/>
  <c r="E67" i="18" s="1"/>
  <c r="D20" i="18"/>
  <c r="D48" i="18" s="1"/>
  <c r="D67" i="18" s="1"/>
  <c r="C20" i="18"/>
  <c r="C48" i="18" s="1"/>
  <c r="C67" i="18" s="1"/>
  <c r="K39" i="11"/>
  <c r="J39" i="11"/>
  <c r="M39" i="11" s="1"/>
  <c r="I39" i="11"/>
  <c r="H39" i="11"/>
  <c r="G39" i="11"/>
  <c r="L39" i="11" s="1"/>
  <c r="F39" i="11"/>
  <c r="E39" i="11"/>
  <c r="D39" i="11"/>
  <c r="C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M30" i="11"/>
  <c r="L30" i="11"/>
  <c r="M29" i="11"/>
  <c r="L29" i="11"/>
  <c r="M28" i="11"/>
  <c r="L28" i="11"/>
  <c r="M27" i="11"/>
  <c r="L27" i="11"/>
  <c r="M26" i="11"/>
  <c r="L26" i="11"/>
  <c r="M25" i="11"/>
  <c r="L25" i="11"/>
  <c r="M24" i="11"/>
  <c r="L24" i="11"/>
  <c r="M23" i="11"/>
  <c r="L23" i="11"/>
  <c r="M22" i="11"/>
  <c r="L22" i="11"/>
  <c r="M21" i="11"/>
  <c r="L21" i="11"/>
  <c r="M20" i="11"/>
  <c r="L20" i="11"/>
  <c r="M19" i="11"/>
  <c r="L19" i="11"/>
  <c r="M18" i="11"/>
  <c r="L18" i="11"/>
  <c r="M17" i="11"/>
  <c r="L17" i="11"/>
  <c r="M16" i="11"/>
  <c r="L16" i="11"/>
  <c r="M15" i="11"/>
  <c r="L15" i="11"/>
  <c r="M14" i="11"/>
  <c r="L14" i="11"/>
  <c r="M13" i="11"/>
  <c r="L13" i="11"/>
  <c r="M12" i="11"/>
  <c r="L12" i="11"/>
  <c r="M11" i="11"/>
  <c r="L11" i="11"/>
  <c r="M10" i="11"/>
  <c r="L10" i="11"/>
  <c r="M9" i="11"/>
  <c r="L9" i="11"/>
  <c r="M8" i="11"/>
  <c r="L8" i="11"/>
  <c r="M7" i="11"/>
  <c r="L7" i="11"/>
  <c r="M6" i="11"/>
  <c r="L6" i="11"/>
  <c r="M5" i="11"/>
  <c r="L5" i="11"/>
  <c r="M4" i="11"/>
  <c r="L4" i="11"/>
  <c r="I71" i="10"/>
  <c r="H71" i="10"/>
  <c r="G71" i="10"/>
  <c r="F71" i="10"/>
  <c r="E71" i="10"/>
  <c r="D71" i="10"/>
  <c r="C71" i="10"/>
  <c r="I66" i="10"/>
  <c r="H66" i="10"/>
  <c r="G66" i="10"/>
  <c r="F66" i="10"/>
  <c r="E66" i="10"/>
  <c r="D66" i="10"/>
  <c r="C66" i="10"/>
  <c r="I55" i="10"/>
  <c r="H55" i="10"/>
  <c r="G55" i="10"/>
  <c r="F55" i="10"/>
  <c r="E55" i="10"/>
  <c r="D55" i="10"/>
  <c r="C55" i="10"/>
  <c r="I51" i="10"/>
  <c r="H51" i="10"/>
  <c r="G51" i="10"/>
  <c r="F51" i="10"/>
  <c r="E51" i="10"/>
  <c r="D51" i="10"/>
  <c r="C51" i="10"/>
  <c r="I47" i="10"/>
  <c r="H47" i="10"/>
  <c r="G47" i="10"/>
  <c r="F47" i="10"/>
  <c r="E47" i="10"/>
  <c r="D47" i="10"/>
  <c r="C47" i="10"/>
  <c r="I20" i="10"/>
  <c r="H20" i="10"/>
  <c r="G20" i="10"/>
  <c r="G48" i="10" s="1"/>
  <c r="G72" i="10" s="1"/>
  <c r="F20" i="10"/>
  <c r="F48" i="10" s="1"/>
  <c r="F72" i="10" s="1"/>
  <c r="E20" i="10"/>
  <c r="E48" i="10" s="1"/>
  <c r="E72" i="10" s="1"/>
  <c r="D20" i="10"/>
  <c r="C20" i="10"/>
  <c r="C48" i="10" s="1"/>
  <c r="C72" i="10" s="1"/>
  <c r="K46" i="19"/>
  <c r="J46" i="19"/>
  <c r="I46" i="19"/>
  <c r="H46" i="19"/>
  <c r="G46" i="19"/>
  <c r="F46" i="19"/>
  <c r="E46" i="19"/>
  <c r="D46" i="19"/>
  <c r="C46" i="19"/>
  <c r="K35" i="7"/>
  <c r="J35" i="7"/>
  <c r="I35" i="7"/>
  <c r="H35" i="7"/>
  <c r="G35" i="7"/>
  <c r="F35" i="7"/>
  <c r="E35" i="7"/>
  <c r="D35" i="7"/>
  <c r="F72" i="6"/>
  <c r="E72" i="6"/>
  <c r="D72" i="6"/>
  <c r="C72" i="6"/>
  <c r="F67" i="6"/>
  <c r="E67" i="6"/>
  <c r="D67" i="6"/>
  <c r="C67" i="6"/>
  <c r="F56" i="6"/>
  <c r="E56" i="6"/>
  <c r="D56" i="6"/>
  <c r="C56" i="6"/>
  <c r="F52" i="6"/>
  <c r="E52" i="6"/>
  <c r="D52" i="6"/>
  <c r="C52" i="6"/>
  <c r="F48" i="6"/>
  <c r="E48" i="6"/>
  <c r="D48" i="6"/>
  <c r="C48" i="6"/>
  <c r="F21" i="6"/>
  <c r="F49" i="6" s="1"/>
  <c r="F73" i="6" s="1"/>
  <c r="E21" i="6"/>
  <c r="E49" i="6" s="1"/>
  <c r="E73" i="6" s="1"/>
  <c r="D21" i="6"/>
  <c r="D49" i="6" s="1"/>
  <c r="D73" i="6" s="1"/>
  <c r="C21" i="6"/>
  <c r="C49" i="6" s="1"/>
  <c r="C73" i="6" s="1"/>
  <c r="K45" i="5"/>
  <c r="J45" i="5"/>
  <c r="I45" i="5"/>
  <c r="H45" i="5"/>
  <c r="F45" i="5"/>
  <c r="E45" i="5"/>
  <c r="D45" i="5"/>
  <c r="C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L40" i="4"/>
  <c r="K40" i="4"/>
  <c r="J40" i="4"/>
  <c r="I40" i="4"/>
  <c r="H40" i="4"/>
  <c r="F40" i="4"/>
  <c r="G40" i="4" s="1"/>
  <c r="E40" i="4"/>
  <c r="D40" i="4"/>
  <c r="C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J73" i="3"/>
  <c r="I73" i="3"/>
  <c r="H73" i="3"/>
  <c r="G73" i="3"/>
  <c r="F73" i="3"/>
  <c r="E73" i="3"/>
  <c r="D73" i="3"/>
  <c r="C73" i="3"/>
  <c r="J68" i="3"/>
  <c r="I68" i="3"/>
  <c r="H68" i="3"/>
  <c r="G68" i="3"/>
  <c r="F68" i="3"/>
  <c r="E68" i="3"/>
  <c r="D68" i="3"/>
  <c r="C68" i="3"/>
  <c r="J57" i="3"/>
  <c r="I57" i="3"/>
  <c r="H57" i="3"/>
  <c r="G57" i="3"/>
  <c r="F57" i="3"/>
  <c r="E57" i="3"/>
  <c r="D57" i="3"/>
  <c r="C57" i="3"/>
  <c r="J53" i="3"/>
  <c r="I53" i="3"/>
  <c r="H53" i="3"/>
  <c r="G53" i="3"/>
  <c r="F53" i="3"/>
  <c r="E53" i="3"/>
  <c r="D53" i="3"/>
  <c r="C53" i="3"/>
  <c r="J49" i="3"/>
  <c r="I49" i="3"/>
  <c r="I50" i="3" s="1"/>
  <c r="I74" i="3" s="1"/>
  <c r="H49" i="3"/>
  <c r="H50" i="3" s="1"/>
  <c r="H74" i="3" s="1"/>
  <c r="G49" i="3"/>
  <c r="G50" i="3" s="1"/>
  <c r="G74" i="3" s="1"/>
  <c r="F49" i="3"/>
  <c r="F50" i="3" s="1"/>
  <c r="F74" i="3" s="1"/>
  <c r="E49" i="3"/>
  <c r="E50" i="3" s="1"/>
  <c r="E74" i="3" s="1"/>
  <c r="D49" i="3"/>
  <c r="D50" i="3" s="1"/>
  <c r="D74" i="3" s="1"/>
  <c r="C49" i="3"/>
  <c r="C50" i="3" s="1"/>
  <c r="C74" i="3" s="1"/>
  <c r="J22" i="3"/>
  <c r="J50" i="3" s="1"/>
  <c r="J74" i="3" s="1"/>
  <c r="I22" i="3"/>
  <c r="H22" i="3"/>
  <c r="G22" i="3"/>
  <c r="F22" i="3"/>
  <c r="E22" i="3"/>
  <c r="D22" i="3"/>
  <c r="C22" i="3"/>
  <c r="J73" i="2"/>
  <c r="I73" i="2"/>
  <c r="H73" i="2"/>
  <c r="G73" i="2"/>
  <c r="F73" i="2"/>
  <c r="E73" i="2"/>
  <c r="D73" i="2"/>
  <c r="C73" i="2"/>
  <c r="J68" i="2"/>
  <c r="I68" i="2"/>
  <c r="H68" i="2"/>
  <c r="G68" i="2"/>
  <c r="F68" i="2"/>
  <c r="E68" i="2"/>
  <c r="D68" i="2"/>
  <c r="C68" i="2"/>
  <c r="J57" i="2"/>
  <c r="I57" i="2"/>
  <c r="H57" i="2"/>
  <c r="G57" i="2"/>
  <c r="F57" i="2"/>
  <c r="E57" i="2"/>
  <c r="D57" i="2"/>
  <c r="C57" i="2"/>
  <c r="J53" i="2"/>
  <c r="I53" i="2"/>
  <c r="H53" i="2"/>
  <c r="G53" i="2"/>
  <c r="F53" i="2"/>
  <c r="E53" i="2"/>
  <c r="D53" i="2"/>
  <c r="C53" i="2"/>
  <c r="J50" i="2"/>
  <c r="J74" i="2" s="1"/>
  <c r="I50" i="2"/>
  <c r="I74" i="2" s="1"/>
  <c r="H50" i="2"/>
  <c r="H74" i="2" s="1"/>
  <c r="G50" i="2"/>
  <c r="G74" i="2" s="1"/>
  <c r="F50" i="2"/>
  <c r="F74" i="2" s="1"/>
  <c r="E50" i="2"/>
  <c r="E74" i="2" s="1"/>
  <c r="D50" i="2"/>
  <c r="D74" i="2" s="1"/>
  <c r="C50" i="2"/>
  <c r="C74" i="2" s="1"/>
  <c r="J49" i="2"/>
  <c r="I49" i="2"/>
  <c r="H49" i="2"/>
  <c r="G49" i="2"/>
  <c r="F49" i="2"/>
  <c r="E49" i="2"/>
  <c r="D49" i="2"/>
  <c r="C49" i="2"/>
  <c r="J22" i="2"/>
  <c r="I22" i="2"/>
  <c r="H22" i="2"/>
  <c r="G22" i="2"/>
  <c r="F22" i="2"/>
  <c r="E22" i="2"/>
  <c r="D22" i="2"/>
  <c r="C22" i="2"/>
  <c r="O50" i="1"/>
  <c r="O51" i="1" s="1"/>
  <c r="N50" i="1"/>
  <c r="N51" i="1" s="1"/>
  <c r="M50" i="1"/>
  <c r="M51" i="1" s="1"/>
  <c r="L50" i="1"/>
  <c r="L51" i="1" s="1"/>
  <c r="K50" i="1"/>
  <c r="K51" i="1" s="1"/>
  <c r="J50" i="1"/>
  <c r="J51" i="1" s="1"/>
  <c r="I50" i="1"/>
  <c r="I51" i="1" s="1"/>
  <c r="H50" i="1"/>
  <c r="H51" i="1" s="1"/>
  <c r="G50" i="1"/>
  <c r="G51" i="1" s="1"/>
  <c r="F50" i="1"/>
  <c r="F51" i="1" s="1"/>
  <c r="E50" i="1"/>
  <c r="E51" i="1" s="1"/>
  <c r="D50" i="1"/>
  <c r="D51" i="1" s="1"/>
  <c r="R49" i="1"/>
  <c r="Q49" i="1"/>
  <c r="P49" i="1"/>
  <c r="R48" i="1"/>
  <c r="Q48" i="1"/>
  <c r="P48" i="1"/>
  <c r="R47" i="1"/>
  <c r="Q47" i="1"/>
  <c r="P47" i="1"/>
  <c r="R46" i="1"/>
  <c r="Q46" i="1"/>
  <c r="P46" i="1"/>
  <c r="R45" i="1"/>
  <c r="Q45" i="1"/>
  <c r="P45" i="1"/>
  <c r="R44" i="1"/>
  <c r="Q44" i="1"/>
  <c r="P44" i="1"/>
  <c r="R43" i="1"/>
  <c r="Q43" i="1"/>
  <c r="P43" i="1"/>
  <c r="R42" i="1"/>
  <c r="R50" i="1" s="1"/>
  <c r="R51" i="1" s="1"/>
  <c r="Q42" i="1"/>
  <c r="Q50" i="1" s="1"/>
  <c r="Q51" i="1" s="1"/>
  <c r="P42" i="1"/>
  <c r="P50" i="1" s="1"/>
  <c r="P51" i="1" s="1"/>
  <c r="R40" i="1"/>
  <c r="Q40" i="1"/>
  <c r="P40" i="1"/>
  <c r="R39" i="1"/>
  <c r="Q39" i="1"/>
  <c r="P39" i="1"/>
  <c r="O37" i="1"/>
  <c r="N37" i="1"/>
  <c r="M37" i="1"/>
  <c r="L37" i="1"/>
  <c r="K37" i="1"/>
  <c r="J37" i="1"/>
  <c r="I37" i="1"/>
  <c r="H37" i="1"/>
  <c r="G37" i="1"/>
  <c r="F37" i="1"/>
  <c r="E37" i="1"/>
  <c r="D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Q37" i="1" s="1"/>
  <c r="P26" i="1"/>
  <c r="P37" i="1" s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R37" i="1" s="1"/>
  <c r="Q19" i="1"/>
  <c r="P19" i="1"/>
  <c r="O17" i="1"/>
  <c r="N17" i="1"/>
  <c r="M17" i="1"/>
  <c r="L17" i="1"/>
  <c r="K17" i="1"/>
  <c r="J17" i="1"/>
  <c r="I17" i="1"/>
  <c r="H17" i="1"/>
  <c r="G17" i="1"/>
  <c r="F17" i="1"/>
  <c r="E17" i="1"/>
  <c r="D17" i="1"/>
  <c r="R16" i="1"/>
  <c r="Q16" i="1"/>
  <c r="P16" i="1"/>
  <c r="R15" i="1"/>
  <c r="Q15" i="1"/>
  <c r="P15" i="1"/>
  <c r="R14" i="1"/>
  <c r="Q14" i="1"/>
  <c r="P14" i="1"/>
  <c r="R13" i="1"/>
  <c r="Q13" i="1"/>
  <c r="P13" i="1"/>
  <c r="R12" i="1"/>
  <c r="Q12" i="1"/>
  <c r="P12" i="1"/>
  <c r="R11" i="1"/>
  <c r="Q11" i="1"/>
  <c r="Q17" i="1" s="1"/>
  <c r="P11" i="1"/>
  <c r="P17" i="1" s="1"/>
  <c r="R10" i="1"/>
  <c r="R17" i="1" s="1"/>
  <c r="Q10" i="1"/>
  <c r="P10" i="1"/>
  <c r="R9" i="1"/>
  <c r="Q9" i="1"/>
  <c r="P9" i="1"/>
  <c r="R8" i="1"/>
  <c r="Q8" i="1"/>
  <c r="P8" i="1"/>
  <c r="R7" i="1"/>
  <c r="Q7" i="1"/>
  <c r="P7" i="1"/>
  <c r="R6" i="1"/>
  <c r="Q6" i="1"/>
  <c r="P6" i="1"/>
  <c r="R5" i="1"/>
  <c r="Q5" i="1"/>
  <c r="P5" i="1"/>
  <c r="D48" i="10" l="1"/>
  <c r="D72" i="10" s="1"/>
  <c r="I48" i="10"/>
  <c r="H48" i="10"/>
  <c r="I72" i="10" l="1"/>
  <c r="H72" i="10"/>
</calcChain>
</file>

<file path=xl/sharedStrings.xml><?xml version="1.0" encoding="utf-8"?>
<sst xmlns="http://schemas.openxmlformats.org/spreadsheetml/2006/main" count="1552" uniqueCount="508">
  <si>
    <t>[Amount Rs. in Crore]</t>
  </si>
  <si>
    <t>Sr No</t>
  </si>
  <si>
    <t>Bank Type Name</t>
  </si>
  <si>
    <t>Bank Name</t>
  </si>
  <si>
    <t>Shishu</t>
  </si>
  <si>
    <t>Kishor</t>
  </si>
  <si>
    <t>Tarun</t>
  </si>
  <si>
    <t>TarunPlus</t>
  </si>
  <si>
    <t>Total</t>
  </si>
  <si>
    <t>(Loans up to Rs. 50,000)</t>
  </si>
  <si>
    <t>(Loans above Rs 50,000 upto Rs 5 Lakh)</t>
  </si>
  <si>
    <t>(Loans above Rs 5 lakh upto Rs 10 Lakh)</t>
  </si>
  <si>
    <t>(Loans above Rs 10 lakh upto Rs 20 Lakh)</t>
  </si>
  <si>
    <t>No Of A/Cs</t>
  </si>
  <si>
    <t>Sanction Amt</t>
  </si>
  <si>
    <t>Disbursement Amt</t>
  </si>
  <si>
    <t>State Bank of India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</si>
  <si>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</si>
  <si>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</si>
  <si>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</si>
  <si>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</si>
  <si>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</si>
  <si>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</si>
  <si>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</si>
  <si>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</si>
  <si>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Union Bank of India</t>
  </si>
  <si>
    <t>Punjab &amp; Sind Bank</t>
  </si>
  <si>
    <t>UCO Bank</t>
  </si>
  <si>
    <t>Private Sector Commercial Banks</t>
  </si>
  <si>
    <t>Federal Bank</t>
  </si>
  <si>
    <t>Jammu &amp; Kashmir Bank</t>
  </si>
  <si>
    <t>Karnataka Bank</t>
  </si>
  <si>
    <t>Karur Vysya Bank</t>
  </si>
  <si>
    <t>Ratnakar Bank</t>
  </si>
  <si>
    <t>South Indian Bank</t>
  </si>
  <si>
    <t>ICICI Bank</t>
  </si>
  <si>
    <t>Axis Bank</t>
  </si>
  <si>
    <t>IndusInd Bank</t>
  </si>
  <si>
    <t>Yes Bank</t>
  </si>
  <si>
    <t>HDFC Bank</t>
  </si>
  <si>
    <t>DCB Bank</t>
  </si>
  <si>
    <t>Kotak Mahindra Bank</t>
  </si>
  <si>
    <t>Bandhan Bank</t>
  </si>
  <si>
    <t>IDFC Bank Limited</t>
  </si>
  <si>
    <t>IDBI Bank Limited</t>
  </si>
  <si>
    <t>Regional Rural Banks</t>
  </si>
  <si>
    <t>Rajasthan Gramin Bank</t>
  </si>
  <si>
    <t>Small Finance Banks</t>
  </si>
  <si>
    <t>SURYODAY MICRO FINANCE LIMITED</t>
  </si>
  <si>
    <t>Utkarsh Small Finance Bank</t>
  </si>
  <si>
    <t>Ujjivan Small Finance Bank</t>
  </si>
  <si>
    <t>Jana Small Finance Bank Limited</t>
  </si>
  <si>
    <t>Equitas Small Finance Bank</t>
  </si>
  <si>
    <t>AU Small Finance Bank Limited</t>
  </si>
  <si>
    <t>ESAF Small Finance Bank</t>
  </si>
  <si>
    <t>Unity Small Finance Bank Ltd.</t>
  </si>
  <si>
    <t>Grand Total</t>
  </si>
  <si>
    <t xml:space="preserve">  STATE LEVEL BANKERS' COMMITTEE RAJASTHAN</t>
  </si>
  <si>
    <t>(CONVENOR- BANK OF BARODA)   FY :   2025 - 26</t>
  </si>
  <si>
    <t>BANKWISE CUMMULATIVE BANKLINKAGE POSITION UNDER SHG</t>
  </si>
  <si>
    <t>Amt in Rs. Lacs</t>
  </si>
  <si>
    <t>Annexure-</t>
  </si>
  <si>
    <t>Sr. No.</t>
  </si>
  <si>
    <t>Banks</t>
  </si>
  <si>
    <t>SB Account Opening Progress during the FY upto Reporting Quarter</t>
  </si>
  <si>
    <t>Outstanding SB A/C as on Current Quarter</t>
  </si>
  <si>
    <t>Total SHG</t>
  </si>
  <si>
    <t>Out of which Women</t>
  </si>
  <si>
    <t>A/C</t>
  </si>
  <si>
    <t>AMT</t>
  </si>
  <si>
    <t>NATIONALIZED BANKS</t>
  </si>
  <si>
    <t>STATE BANK OF INDIA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</si>
  <si>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</si>
  <si>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</si>
  <si>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</si>
  <si>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</si>
  <si>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</si>
  <si>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</si>
  <si>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</si>
  <si>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</si>
  <si>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</si>
  <si>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</si>
  <si>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</si>
  <si>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Sub Total</t>
  </si>
  <si>
    <t>PRIVATE SECTOR BANKS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</si>
  <si>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</si>
  <si>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</si>
  <si>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</si>
  <si>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</si>
  <si>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</si>
  <si>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</si>
  <si>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</si>
  <si>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</si>
  <si>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</si>
  <si>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</si>
  <si>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</si>
  <si>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</si>
  <si>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</si>
  <si>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</si>
  <si>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</si>
  <si>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</si>
  <si>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</si>
  <si>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</si>
  <si>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</si>
  <si>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</si>
  <si>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</si>
  <si>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THE NAINITAL BANK LTD</t>
  </si>
  <si>
    <t>MUFG BANK</t>
  </si>
  <si>
    <t>STANDARD CHARTERED BANK LTD</t>
  </si>
  <si>
    <t>HSBC BANK</t>
  </si>
  <si>
    <t>Sub Total of Private Sector Banks</t>
  </si>
  <si>
    <t>Total COM. Banks.</t>
  </si>
  <si>
    <t>REGIONAL RURAL BANKS</t>
  </si>
  <si>
    <t>RAJASTHAN GRAMIN BANK</t>
  </si>
  <si>
    <t>Sub Total of RRBs</t>
  </si>
  <si>
    <t xml:space="preserve">COOPERATIVE SECTOR BANKS </t>
  </si>
  <si>
    <t>RAJASTHAN STATE COOPERATIVE BANK</t>
  </si>
  <si>
    <t>RAJASTHAN STATE LAND DEVELOPMENT BANK</t>
  </si>
  <si>
    <t xml:space="preserve">Sub Total of Co-op Sector Bank </t>
  </si>
  <si>
    <t xml:space="preserve">SMALL FINANCE BANK </t>
  </si>
  <si>
    <t>AU SMALL FIN.BANK</t>
  </si>
  <si>
    <t>EQUITAS SMALL FIN. BANK</t>
  </si>
  <si>
    <t>UJJIVAN SMALL FIN. BANK</t>
  </si>
  <si>
    <t>JANA SMALL FIN. BANK</t>
  </si>
  <si>
    <t>CAPITAL SMALL FIN. BANK</t>
  </si>
  <si>
    <t>UTKARSH SMALL FIN. BANK</t>
  </si>
  <si>
    <t>UNITY SMALL FINANCE BANK</t>
  </si>
  <si>
    <t>ESAF SMALL FIN. BANK</t>
  </si>
  <si>
    <t>SURYODAY SMALL FIN. BANK</t>
  </si>
  <si>
    <t xml:space="preserve">Sub Total of Small Finance Bank  </t>
  </si>
  <si>
    <t>PAYMENT BANKS</t>
  </si>
  <si>
    <t>FINO PAYMENTS BANK</t>
  </si>
  <si>
    <t>AIRTEL PAYMENTS BANK</t>
  </si>
  <si>
    <t>INDIA POST PAYMENTS BANK</t>
  </si>
  <si>
    <t>Sub Total of Payment Banks</t>
  </si>
  <si>
    <t>BANKWISE CUMMULATIVE CREDIT LINKAGE POSITION UNDER SHG</t>
  </si>
  <si>
    <t>Cumulative disbursment during the FY upto reporting quarter</t>
  </si>
  <si>
    <t>Outstanding as on reporting Quarter</t>
  </si>
  <si>
    <t>Targets</t>
  </si>
  <si>
    <t>Applications Forwarded</t>
  </si>
  <si>
    <t>Sanctioned</t>
  </si>
  <si>
    <t>Disbursed</t>
  </si>
  <si>
    <t>Total Applications Pending</t>
  </si>
  <si>
    <t>&gt;14 days</t>
  </si>
  <si>
    <t>&gt;30 days</t>
  </si>
  <si>
    <t>&gt;90 days</t>
  </si>
  <si>
    <t>District Name</t>
  </si>
  <si>
    <t>JHUNJHUNU</t>
  </si>
  <si>
    <t>RAJSAMAND</t>
  </si>
  <si>
    <t>DHOLPUR</t>
  </si>
  <si>
    <t>DAUSA</t>
  </si>
  <si>
    <t>JAIPUR</t>
  </si>
  <si>
    <t>KARAULI</t>
  </si>
  <si>
    <t>SAWAI MADHOPUR</t>
  </si>
  <si>
    <t>ALWAR</t>
  </si>
  <si>
    <t>DUNGARPUR</t>
  </si>
  <si>
    <t>JAISALMER</t>
  </si>
  <si>
    <t>PALI</t>
  </si>
  <si>
    <t>SIKAR</t>
  </si>
  <si>
    <t>BALOTARA</t>
  </si>
  <si>
    <t>JALORE</t>
  </si>
  <si>
    <t>JODHPUR</t>
  </si>
  <si>
    <t>CHURU</t>
  </si>
  <si>
    <t>BUNDI</t>
  </si>
  <si>
    <t>CHITTORGARH</t>
  </si>
  <si>
    <t>UDAIPUR</t>
  </si>
  <si>
    <t>BARMER</t>
  </si>
  <si>
    <t>NAGAUR</t>
  </si>
  <si>
    <t>BANSWARA</t>
  </si>
  <si>
    <t>BIKANER</t>
  </si>
  <si>
    <t>SRI GANGANAGAR</t>
  </si>
  <si>
    <t>BARAN</t>
  </si>
  <si>
    <t>BHILWARA</t>
  </si>
  <si>
    <t>TONK</t>
  </si>
  <si>
    <t>HANUMANGARH</t>
  </si>
  <si>
    <t>AJMER</t>
  </si>
  <si>
    <t>DEEG</t>
  </si>
  <si>
    <t>KOTPUTLI BEHROR</t>
  </si>
  <si>
    <t>SIROHI</t>
  </si>
  <si>
    <t>PHALODI</t>
  </si>
  <si>
    <t>BHARATPUR</t>
  </si>
  <si>
    <t>KOTA</t>
  </si>
  <si>
    <t>PRATAPGARH</t>
  </si>
  <si>
    <t>BEAWAR</t>
  </si>
  <si>
    <t>DIDWANA KUCHAMAN</t>
  </si>
  <si>
    <t>JHALAWAR</t>
  </si>
  <si>
    <t>KHAIRTHAL TIJARA</t>
  </si>
  <si>
    <t>SALUMBAR</t>
  </si>
  <si>
    <t>BANDHAN BANK LIMITED</t>
  </si>
  <si>
    <t>CITY UNION BANK LIMITED</t>
  </si>
  <si>
    <t>ICICI BANK LIMITED</t>
  </si>
  <si>
    <t>KARNATAKA BANK LIMITED</t>
  </si>
  <si>
    <t>KOTAK MAHINDRA BANK LIMITED</t>
  </si>
  <si>
    <t>THE NAINITAL BANK LIMITED</t>
  </si>
  <si>
    <t>AU SMALL FINANCE BANK LIMITED</t>
  </si>
  <si>
    <t>EQUITAS SMALL FINANCE BANK LIMITED</t>
  </si>
  <si>
    <t>UJJIVAN SMALL FINANCE BANK LIMITED</t>
  </si>
  <si>
    <t>Pending for Sanction</t>
  </si>
  <si>
    <t>ICICI BANK LTD</t>
  </si>
  <si>
    <t>IDFC FIRST BANK LIMITED</t>
  </si>
  <si>
    <t xml:space="preserve"> STATE LEVEL BANKERS' COMMITTEE RAJASTHAN</t>
  </si>
  <si>
    <t>Amt in Rs. Lakh</t>
  </si>
  <si>
    <t>Sl. No.</t>
  </si>
  <si>
    <t>Application forwarded / received</t>
  </si>
  <si>
    <t>No. of cases Sanctioned</t>
  </si>
  <si>
    <t>No. of cases Disbursed</t>
  </si>
  <si>
    <t>Application Pending</t>
  </si>
  <si>
    <t>Application Rejected</t>
  </si>
  <si>
    <t>PUBLIC SECTOR BANKS</t>
  </si>
  <si>
    <t>RSETI Name</t>
  </si>
  <si>
    <t>Out of Settled</t>
  </si>
  <si>
    <t>Out of Settled under Self Employment</t>
  </si>
  <si>
    <t>% of Settlement &amp; Credit Linkage</t>
  </si>
  <si>
    <t>Number of Candidates</t>
  </si>
  <si>
    <t>Number of Programmes Conducted</t>
  </si>
  <si>
    <t>No. of Candidates Settled</t>
  </si>
  <si>
    <t>Self Employment</t>
  </si>
  <si>
    <t>Wage Employment</t>
  </si>
  <si>
    <t>With Bank Finance</t>
  </si>
  <si>
    <t>With Self Finance</t>
  </si>
  <si>
    <t>% Settled to Trained</t>
  </si>
  <si>
    <t>% of Credit Linkage to Self Employment</t>
  </si>
  <si>
    <t>Ajmer</t>
  </si>
  <si>
    <t>Banswara</t>
  </si>
  <si>
    <t>Bundi</t>
  </si>
  <si>
    <t>Chittorgarh</t>
  </si>
  <si>
    <t>Churu</t>
  </si>
  <si>
    <t>Dungarpur</t>
  </si>
  <si>
    <t>Jaipur</t>
  </si>
  <si>
    <t>Karauli</t>
  </si>
  <si>
    <t>Pratapgarh</t>
  </si>
  <si>
    <t>Sawai Madhopur</t>
  </si>
  <si>
    <t>Tonk</t>
  </si>
  <si>
    <t>Kota</t>
  </si>
  <si>
    <t>Jodhpur</t>
  </si>
  <si>
    <t>Udaipur</t>
  </si>
  <si>
    <t>Alwar</t>
  </si>
  <si>
    <t>Bharatpur</t>
  </si>
  <si>
    <t>Dholpur</t>
  </si>
  <si>
    <t>Jhalawar</t>
  </si>
  <si>
    <t>Sikar</t>
  </si>
  <si>
    <t>Baran</t>
  </si>
  <si>
    <t>Bhilwara</t>
  </si>
  <si>
    <t>Barmer</t>
  </si>
  <si>
    <t>Bikaner</t>
  </si>
  <si>
    <t>Hanumangarh</t>
  </si>
  <si>
    <t>Jaisalmer</t>
  </si>
  <si>
    <t>Jalore</t>
  </si>
  <si>
    <t>Pali</t>
  </si>
  <si>
    <t>Sirohi</t>
  </si>
  <si>
    <t>Dausa</t>
  </si>
  <si>
    <t>Nagaur</t>
  </si>
  <si>
    <t>FLC Run by Lead Banks</t>
  </si>
  <si>
    <t>S.No.</t>
  </si>
  <si>
    <t>RO Name</t>
  </si>
  <si>
    <t>FLC Code</t>
  </si>
  <si>
    <t>District</t>
  </si>
  <si>
    <t>Status</t>
  </si>
  <si>
    <t>Lead Bank</t>
  </si>
  <si>
    <t>Address of FLC</t>
  </si>
  <si>
    <t>Appointed</t>
  </si>
  <si>
    <t xml:space="preserve">2353, Haribhau Extension Dahersen Colony, AJMER </t>
  </si>
  <si>
    <t>Punjab National Bank, MANU MARG,ALWAR</t>
  </si>
  <si>
    <t>POST VACANT</t>
  </si>
  <si>
    <t xml:space="preserve">BALOTRA </t>
  </si>
  <si>
    <t>Lead Bank Office, Sawalkot Building, Jaisalmer Road. BARMER</t>
  </si>
  <si>
    <t>Opposite Sadar Thana, Janamedi ,Banswara, Rajasthan 327001</t>
  </si>
  <si>
    <t>LBO Baran</t>
  </si>
  <si>
    <t>Punjab National Bank HOUSE, 2nd Floor, SUPER BAZAR, BHARATPUR</t>
  </si>
  <si>
    <t>PUR ROAD, PANSAL CHAURAHA, BHILWARA, 311001</t>
  </si>
  <si>
    <t>State Bank of India PUBLIC PARK , LDM OFFICE, BIKANER</t>
  </si>
  <si>
    <t>3-A-21, Vikas Nagar, Bundi, Rajasthan</t>
  </si>
  <si>
    <t>155/4, SECTOR NO. 4, MAIN ROAD, GANDHI NAGAR, CHITTORGARH, 312001</t>
  </si>
  <si>
    <t>Khasra no:271,Near Road-ways bus stand,Sainik Basti,Churu-331001</t>
  </si>
  <si>
    <t>MEENA COLONY TIWARI DHARM KANTA DAUSA</t>
  </si>
  <si>
    <t>LDM Office, Punjab National Bank DHOOLKOT Dholpur</t>
  </si>
  <si>
    <t>DIDWANA-KUCHAMAN</t>
  </si>
  <si>
    <t>SAGWARA ROAD ,BILADI GSS KE SAMNE ,DUNGARPUR (RAJ.)</t>
  </si>
  <si>
    <t>250 NEW DHAN MANDI HANUMANGARH LDM OFFICE</t>
  </si>
  <si>
    <t>JAIPUR-SIKAR</t>
  </si>
  <si>
    <t>NH-52 BALEKHAN NEAR GOVINDARH CHOMU JAIPUR</t>
  </si>
  <si>
    <t>LDM Office, Ist Floor Shiv Marg, Jaissalmer</t>
  </si>
  <si>
    <t>State Bank of India, MAIN BRANCH ,JALORE</t>
  </si>
  <si>
    <t>LBO Jhalawar</t>
  </si>
  <si>
    <t>ICICI BANK LTD. Regional Ofiice,1st Floor,28 Khetanadi MandorMandi Jodhpur - 342007</t>
  </si>
  <si>
    <t>Bank Of Baroda</t>
  </si>
  <si>
    <t>Near KendriyaVidhalya, Behind Govt. P.G. College,  Karauli-322241</t>
  </si>
  <si>
    <t>KHAIRTHAL-TIJARA</t>
  </si>
  <si>
    <t>LDMo Office Khairtal-Tijara</t>
  </si>
  <si>
    <t>RSETI Kota</t>
  </si>
  <si>
    <t>KOTPUTLI-BEHROR</t>
  </si>
  <si>
    <t>LDMO Office Kotputli -Behror</t>
  </si>
  <si>
    <t>LDM office, C/O AGM,State Bank of India 85-86, SRIKRISHAN SUNDRAM , BASANT BIHAR PALI  PIN  306401</t>
  </si>
  <si>
    <t>Udaipur (Raj.)</t>
  </si>
  <si>
    <t xml:space="preserve">BSVS Dhariyawad Road, Near Collectrate Pratapgarh (Raj.) </t>
  </si>
  <si>
    <t>LDM Office, Hotel Pawan, Opp. Piraba, Rajsamand</t>
  </si>
  <si>
    <t>SALUMBER</t>
  </si>
  <si>
    <t>ICICI BANK LTD. Main Market ,Salumbar  Dist. Udaipur  - 313027</t>
  </si>
  <si>
    <t>LDMO,Sikar</t>
  </si>
  <si>
    <t>Kanti Sadan, Ist Floor, Old Bus Stand Road, Sirohi</t>
  </si>
  <si>
    <t>LEAD BANK OFFICE, GANGA SINGH CHOWK, NEAR NAGAR PARISHAD OFFICE,  SRIGANGANAGAR</t>
  </si>
  <si>
    <t>Baroda Swarojgar Vikas Sansthan Tonk, DITE Road, Wazirpura Tonk PIN 304001</t>
  </si>
  <si>
    <t>DITE Road, Wazirpura Tonk </t>
  </si>
  <si>
    <t>FLC Run by Regional Rural Bank</t>
  </si>
  <si>
    <t>RGB, ADARSH NAGAR, AJMER</t>
  </si>
  <si>
    <t>RGB, Shivaji Park, Alwar</t>
  </si>
  <si>
    <t>Balotra</t>
  </si>
  <si>
    <t>RGB, NEAR NEELAM CINEMA, JODHPUR ROAD, BALOTRA PIN - 344022</t>
  </si>
  <si>
    <t>RGB, Banswara</t>
  </si>
  <si>
    <t>Financial Literacy Centre, Baroda Rajasthan Kshetriya Gramin Bank, Main Branch, BARAN</t>
  </si>
  <si>
    <t>BERION KA BAS, KRISHNA NAGAR, BARMER (RAJ.)- 344001</t>
  </si>
  <si>
    <t>Beawar</t>
  </si>
  <si>
    <t>RGB, Beawer</t>
  </si>
  <si>
    <t>RGB Jaswant Nagar, Bharatpur</t>
  </si>
  <si>
    <t>RGB , PUR, BHILWARA</t>
  </si>
  <si>
    <t>1 E 58, JAI NARAYAN VYAS COLONY, BIKANER, RAJASTHAN - 334001</t>
  </si>
  <si>
    <t>RGB, Seelor Branch, Bundi</t>
  </si>
  <si>
    <t>RGB, Chittorgarh-Main branch, Chittorgarh</t>
  </si>
  <si>
    <t>RGB, INDUSTRIAL AREA RIICO CHURU</t>
  </si>
  <si>
    <t>RGB, KHADI BHANDAR ROAD, DAUSA,BLOCK-DAUSA, DIST-DAUSA(RAJASTHAN) PIN-303303</t>
  </si>
  <si>
    <t>Deeg</t>
  </si>
  <si>
    <t>RGB, DEEG</t>
  </si>
  <si>
    <t>RBG, Anand nagar colony, block F, sepau road, dholpur</t>
  </si>
  <si>
    <t>Didwana Kuchaman</t>
  </si>
  <si>
    <t xml:space="preserve"> RGB, VILLAGE &amp; POST DIDWANA, DURGA MARKET, BLOCK-NAGAUR, DIST-NAGAUR. (RAJASTHAN) PIN-341303</t>
  </si>
  <si>
    <t>RGB, Sagwara</t>
  </si>
  <si>
    <t>RGB, RAWATSAR ROAD, NEW AABADI, HANUMANGARH TOWN, DIST-HANUMANGARH (RAJASTHAN) PIN-335513</t>
  </si>
  <si>
    <t>Jaipur-2</t>
  </si>
  <si>
    <t>RGB, VILLAGE &amp; POST KHORABISAL, ROJDA NAGAR, BLOCK-AMBER DIST-JAIPUR (RAJASTHAN) PIN-302012</t>
  </si>
  <si>
    <t>RGB, VILLAGE &amp; POST POKHRAN,GHORO KA CHOWK, BLOCK-POKRAN, DIST-JAISALMER. (RAJASTHAN) PIN-345021</t>
  </si>
  <si>
    <t>RGB, VILLAGE &amp; POST RAMSEEN, BLOCK-JASWANTPURA, DIST-JALORE(RAJASTHAN) PIN-307803</t>
  </si>
  <si>
    <t>RGB, Financial Literacy Centre, Baroda Rajasthan Kshetriya Gramin Bank, Main Branch, Branch</t>
  </si>
  <si>
    <t>Jhunujhun</t>
  </si>
  <si>
    <t>RGB, BRANCH DHIGAL</t>
  </si>
  <si>
    <t>RGB BRANCH MAGRA PUNJLA, BHATI CHORAHA, BLOCK-MANDOR DIST-JODHPUR (RAJASTHAN) PIN-342007</t>
  </si>
  <si>
    <t>RGB, VILLAGE sighaniya PoST todabhim DISTRICT Karauli</t>
  </si>
  <si>
    <t>Khairthal</t>
  </si>
  <si>
    <t>RGB, BRANCH Khairthal</t>
  </si>
  <si>
    <t>RGB BRANCH- Dadabari, DISTRICT KOTA</t>
  </si>
  <si>
    <t>Kotputli-Behror</t>
  </si>
  <si>
    <t>RGB, VILLAGE &amp; POST KOTPUTLI DIST KOTPUTLI - BEHROR, PIN 303108</t>
  </si>
  <si>
    <t xml:space="preserve">RGB, VILLAGE &amp; POST JAYAL, DIST- NAGAUR PIN - 341023 </t>
  </si>
  <si>
    <t>Pali-1</t>
  </si>
  <si>
    <t>RGB, 117, TAGORE NAGAR, OPP. SHIV TEMPLE, PALI (RAJ.) - 306401</t>
  </si>
  <si>
    <t>Phalodi</t>
  </si>
  <si>
    <t>RGB, BEHIND ROADWAYS DEPOT, NAGAUR RAOD, PHALODI, DIST PHALODI, PIN - 342301</t>
  </si>
  <si>
    <t>RGB BRANCH Pratapgarh</t>
  </si>
  <si>
    <t>Rajsamand</t>
  </si>
  <si>
    <t>RGB KANKROLI-JAN SHAKTI ROAD, OPP-SURABHI COMPLEX , KANKROLI, RAJSAMAND PIN-313324</t>
  </si>
  <si>
    <t>Salumbar</t>
  </si>
  <si>
    <t>RGB BRANCH POST: SALUMBER, DISTRICT : SALUMBER (RAJ) PIN- 313027</t>
  </si>
  <si>
    <t>RGB BRANCH Akashwani ke Piche Subhash Colony,Sawai Madhopur</t>
  </si>
  <si>
    <t>Neem Ka Thana</t>
  </si>
  <si>
    <t>RGB BRANCH ward  no 14 khetri dist. Jhunjhunun</t>
  </si>
  <si>
    <t>RGB, nawalgarh road sikar</t>
  </si>
  <si>
    <t>RGB BRANCH VILLAGE &amp; POST PINDWARA, BLOCK-PINDWARA, DIST-SIROHI (RAJASTHAN) PIN-307022</t>
  </si>
  <si>
    <t>Sriganganer</t>
  </si>
  <si>
    <t>Sriganganagar</t>
  </si>
  <si>
    <t>RGB 6-E-I MEERA MARG, JAWAHAR NAGAR, BLOCK-SRIGANGANAGAR,  DIST-SRIGANGANAGAR. (RAJASTHAN)PIN-335001</t>
  </si>
  <si>
    <t>RGB, Vivekanand Colony Deoli, Tonk</t>
  </si>
  <si>
    <t>RGB, Main Road, Village &amp; Post-Thoor, Tehsil Badgaon, Distt. Udaipur.</t>
  </si>
  <si>
    <t>RAJASTHAN STATE LEVEL BANKERS' COMMITTEE</t>
  </si>
  <si>
    <t>CONVENOR : BANK OF BARODA</t>
  </si>
  <si>
    <t>EDUCATION LOAN</t>
  </si>
  <si>
    <t>A</t>
  </si>
  <si>
    <t xml:space="preserve"> PRIVATE SECTOR BANKS</t>
  </si>
  <si>
    <t>C</t>
  </si>
  <si>
    <t>D</t>
  </si>
  <si>
    <t>TOTAL COM. BANK</t>
  </si>
  <si>
    <t>E</t>
  </si>
  <si>
    <t>COOPERATIVE SECTOR BANKS</t>
  </si>
  <si>
    <t>Rajasthan State Cooperative Bank</t>
  </si>
  <si>
    <t>Rajasthan State Land Development Bank</t>
  </si>
  <si>
    <t>F</t>
  </si>
  <si>
    <t>SMALL FINANCE BANK</t>
  </si>
  <si>
    <t>G</t>
  </si>
  <si>
    <t>HOUSING LOAN</t>
  </si>
  <si>
    <t>BANKWISE POSITION OF NPA &amp; WRITTEN OFF ADVANCES</t>
  </si>
  <si>
    <t>Total Advances</t>
  </si>
  <si>
    <t>NPA</t>
  </si>
  <si>
    <t>% NPA Total To Advance</t>
  </si>
  <si>
    <t>BANKWISE NPA POSITION UNDER PRIORITY SECTOR ADVANCES</t>
  </si>
  <si>
    <t>Agriculture</t>
  </si>
  <si>
    <t>Mse</t>
  </si>
  <si>
    <t>Me</t>
  </si>
  <si>
    <t>Ops</t>
  </si>
  <si>
    <t>Tps</t>
  </si>
  <si>
    <t>Total Advance</t>
  </si>
  <si>
    <t>Outstanding</t>
  </si>
  <si>
    <t>% NPA</t>
  </si>
  <si>
    <t>B</t>
  </si>
  <si>
    <t>CUMULATIVE PROGRESS UNDER JLG (JOINT LIABILITIES GROUP)</t>
  </si>
  <si>
    <t xml:space="preserve">Sl. No. </t>
  </si>
  <si>
    <t xml:space="preserve">Name of Bank </t>
  </si>
  <si>
    <t>Target (No. of JLG) for the FY 2025 - 26</t>
  </si>
  <si>
    <t>No. of JLG formed</t>
  </si>
  <si>
    <t xml:space="preserve">Amount Sanctioned (Rs. In lakh) </t>
  </si>
  <si>
    <t>Dhanlaxmi Bank</t>
  </si>
  <si>
    <t>The Nainital Bank Limited</t>
  </si>
  <si>
    <t>As On   31.03.2026</t>
  </si>
  <si>
    <t>MNSUPY as on 31.03.2026 Bankwise Progress</t>
  </si>
  <si>
    <t>Sno</t>
  </si>
  <si>
    <t>Achievement In %age (Disbursement Vs Target)</t>
  </si>
  <si>
    <t>Rejected (by FI)</t>
  </si>
  <si>
    <t>Pending for Disbursement</t>
  </si>
  <si>
    <t>Applications Pending for Sanction</t>
  </si>
  <si>
    <t>FY 2025-26</t>
  </si>
  <si>
    <t>Prior to Last FY</t>
  </si>
  <si>
    <t>CATHOLIC SYRIAN BANK LIMITED</t>
  </si>
  <si>
    <t>DCB BANK LIMITED</t>
  </si>
  <si>
    <t>RATNAKAR BANK LIMITED</t>
  </si>
  <si>
    <t>RFC</t>
  </si>
  <si>
    <t>SIDBI</t>
  </si>
  <si>
    <t>TOTAL</t>
  </si>
  <si>
    <t>MNSUPY as on 31.03.2026 Districtwise Progress</t>
  </si>
  <si>
    <t>GANGANAGAR</t>
  </si>
  <si>
    <t>Till quarter ended  31.03.2026 the FY 2025 - 26</t>
  </si>
  <si>
    <t>Achievement upto Qtr. Ended   31.03.2026</t>
  </si>
  <si>
    <t xml:space="preserve">Achievement during the FY  2025 - 26 up to the quarter ended  31.03.2026 </t>
  </si>
  <si>
    <t>PUBLIC SECTOR Banks</t>
  </si>
  <si>
    <t>Progress udner VYUPY (Vishwakarma Laghu Udyog Protsahan Yojana) Date- 31-03-2026</t>
  </si>
  <si>
    <t>Rejected</t>
  </si>
  <si>
    <t>Pending for</t>
  </si>
  <si>
    <t>RGB</t>
  </si>
  <si>
    <t>PSU</t>
  </si>
  <si>
    <t>Others</t>
  </si>
  <si>
    <t>PRIVATE</t>
  </si>
  <si>
    <t>SMALL FINANCE</t>
  </si>
  <si>
    <t>RSCB</t>
  </si>
  <si>
    <t>JANA SMALL FINANCE BANK LTD</t>
  </si>
  <si>
    <t>BHOMI</t>
  </si>
  <si>
    <t>VISHWAKARMA YUVA UDYAMI PROTSAHAN YOJANA DATE- 31-03-2026</t>
  </si>
  <si>
    <t>DIC Name</t>
  </si>
  <si>
    <t>Recd. in DIC</t>
  </si>
  <si>
    <t>Forwarded</t>
  </si>
  <si>
    <t xml:space="preserve">Sanctioned </t>
  </si>
  <si>
    <t xml:space="preserve">Disbursed </t>
  </si>
  <si>
    <t xml:space="preserve">Pending </t>
  </si>
  <si>
    <t>Pending at FI</t>
  </si>
  <si>
    <t>BALOTRA</t>
  </si>
  <si>
    <t>BHIWADI</t>
  </si>
  <si>
    <t>CHHITORGARH</t>
  </si>
  <si>
    <t>KOTPUTLI BEHROAD</t>
  </si>
  <si>
    <t>Target Till 2030</t>
  </si>
  <si>
    <t xml:space="preserve"> Eligible Application</t>
  </si>
  <si>
    <t xml:space="preserve">Sanctioned  </t>
  </si>
  <si>
    <t>Ach.</t>
  </si>
  <si>
    <t xml:space="preserve">Pending for Disbursal </t>
  </si>
  <si>
    <t>Total Pendency</t>
  </si>
  <si>
    <t>Returned by Bank</t>
  </si>
  <si>
    <t>Digitally Inactive</t>
  </si>
  <si>
    <t>RAJ. GRAMIN BANK</t>
  </si>
  <si>
    <t>KOTAK MAHI. BANK</t>
  </si>
  <si>
    <t>THE FEDERAL BANK</t>
  </si>
  <si>
    <t>CSB BANK</t>
  </si>
  <si>
    <t>DBS BANK INDIA</t>
  </si>
  <si>
    <t>THE NAINITAL BANK</t>
  </si>
  <si>
    <t xml:space="preserve"> PROGRESS UNDER PM SURYA GHAR SCHEME (As on   31.03.2026)</t>
  </si>
  <si>
    <t>Training, Settlement &amp; Credit Linkage of RSETI Trained Candidates (from 01-04-2025 to 31-03-2026)</t>
  </si>
  <si>
    <t xml:space="preserve"> AAP Target FY 2025-26</t>
  </si>
  <si>
    <t>Achievements</t>
  </si>
  <si>
    <t xml:space="preserve">Number of Programmes </t>
  </si>
  <si>
    <t xml:space="preserve">Number of Candidates Trained </t>
  </si>
  <si>
    <t>BOB Ajmer</t>
  </si>
  <si>
    <t>BOB Banswara</t>
  </si>
  <si>
    <t>BOB Bundi</t>
  </si>
  <si>
    <t>BOB Chittorgarh</t>
  </si>
  <si>
    <t>BOB Churu</t>
  </si>
  <si>
    <t>BOB Dungarpur</t>
  </si>
  <si>
    <t>BOB Jaipur</t>
  </si>
  <si>
    <t>BOB Jhunjhunu</t>
  </si>
  <si>
    <t>BOB Karauli</t>
  </si>
  <si>
    <t>BOB Pratapgarh</t>
  </si>
  <si>
    <t>BOB Sawai-Madhopur</t>
  </si>
  <si>
    <t>BOB Tonk</t>
  </si>
  <si>
    <t>CBI Kota</t>
  </si>
  <si>
    <t>ICICIRSETI Jodhpur</t>
  </si>
  <si>
    <t>ICICIRSETI Udaipur</t>
  </si>
  <si>
    <t>PNB Balekhan Jaipur</t>
  </si>
  <si>
    <t>PNB Sriganganagar</t>
  </si>
  <si>
    <t>PNB Alwar</t>
  </si>
  <si>
    <t>PNB Bharatpur</t>
  </si>
  <si>
    <t>PNB Dholpur</t>
  </si>
  <si>
    <t>PNB Jhalawar</t>
  </si>
  <si>
    <t>PNB Sikar</t>
  </si>
  <si>
    <t>RUDSETI Baran</t>
  </si>
  <si>
    <t>RUDSETI Bhilwara</t>
  </si>
  <si>
    <t>RUDSETI Jaipur</t>
  </si>
  <si>
    <t>SBI Barmer</t>
  </si>
  <si>
    <t>SBI Bikaner</t>
  </si>
  <si>
    <t>SBI Hanumangarh</t>
  </si>
  <si>
    <t>SBI Jaisalmer</t>
  </si>
  <si>
    <t>SBI Jalore</t>
  </si>
  <si>
    <t>SBI Pali</t>
  </si>
  <si>
    <t xml:space="preserve">SBI Rajsamand </t>
  </si>
  <si>
    <t>SBI Sirohi</t>
  </si>
  <si>
    <t>UCOB Dausa</t>
  </si>
  <si>
    <t>UCOB Nagaur</t>
  </si>
  <si>
    <t>Post Vacant (FLC Resigned) 31.01.2026</t>
  </si>
  <si>
    <t>LDMo Office, Deeg</t>
  </si>
  <si>
    <t xml:space="preserve">BOB RSETI, Behind Tagore School, Mandawa Road, Jhunjhunu. </t>
  </si>
  <si>
    <t>Post Vacant (FLC Resigned) 28.02.2026</t>
  </si>
  <si>
    <t>Post Vacant (FLC Resigned) 01.03.2026</t>
  </si>
  <si>
    <t xml:space="preserve">BSVS Sawai Mahdhopur,  201, Bambori Chauraha, </t>
  </si>
  <si>
    <t>LHO Office C/O LDM Jaipur</t>
  </si>
  <si>
    <t>Vacant on Q4</t>
  </si>
  <si>
    <t>As On 31st March 2026</t>
  </si>
  <si>
    <t xml:space="preserve"> PROGRESS UNDER PM VISHWAKARMA SCHEME (As on   31.03.2026)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</si>
</sst>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32323"/>
      <name val="Calibri"/>
      <family val="2"/>
      <scheme val="minor"/>
    </font>
    <font>
      <sz val="11"/>
      <color rgb="FF23232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232323"/>
      <name val="Calibri"/>
      <family val="2"/>
      <scheme val="minor"/>
    </font>
    <font>
      <b/>
      <sz val="10"/>
      <color rgb="FF232323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name val="Arial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sz val="14"/>
      <color rgb="FF000000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6"/>
      <color rgb="FF000000"/>
      <name val="Arial"/>
      <family val="2"/>
    </font>
    <font>
      <sz val="16"/>
      <color rgb="FF000000"/>
      <name val="Calibri"/>
      <family val="2"/>
    </font>
    <font>
      <b/>
      <sz val="16"/>
      <color rgb="FF000000"/>
      <name val="Arial"/>
      <family val="2"/>
    </font>
    <font>
      <b/>
      <sz val="18"/>
      <name val="Calibri"/>
      <family val="2"/>
    </font>
    <font>
      <b/>
      <sz val="11"/>
      <color rgb="FF002060"/>
      <name val="Arial Rounded MT Bold"/>
      <family val="2"/>
    </font>
    <font>
      <b/>
      <sz val="11"/>
      <color rgb="FF000000"/>
      <name val="Arial Rounded MT Bold"/>
      <family val="2"/>
    </font>
    <font>
      <sz val="11"/>
      <color rgb="FF000000"/>
      <name val="Arial Rounded MT Bold"/>
      <family val="2"/>
    </font>
    <font>
      <sz val="11"/>
      <color rgb="FFFF0000"/>
      <name val="Arial Rounded MT Bold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2" fillId="0" borderId="0"/>
    <xf numFmtId="0" fontId="25" fillId="0" borderId="0"/>
    <xf numFmtId="0" fontId="1" fillId="0" borderId="0"/>
    <xf numFmtId="0" fontId="1" fillId="0" borderId="0"/>
    <xf numFmtId="0" fontId="25" fillId="0" borderId="0"/>
  </cellStyleXfs>
  <cellXfs count="474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right" wrapText="1"/>
    </xf>
    <xf numFmtId="0" fontId="0" fillId="0" borderId="14" xfId="0" applyBorder="1"/>
    <xf numFmtId="0" fontId="2" fillId="0" borderId="10" xfId="0" applyFont="1" applyBorder="1" applyAlignment="1">
      <alignment horizontal="right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6" xfId="0" applyBorder="1" applyAlignment="1">
      <alignment horizontal="left"/>
    </xf>
    <xf numFmtId="1" fontId="0" fillId="0" borderId="16" xfId="0" applyNumberFormat="1" applyBorder="1"/>
    <xf numFmtId="0" fontId="2" fillId="0" borderId="16" xfId="0" applyFont="1" applyBorder="1"/>
    <xf numFmtId="0" fontId="2" fillId="0" borderId="16" xfId="0" applyFont="1" applyBorder="1" applyAlignment="1">
      <alignment horizontal="left"/>
    </xf>
    <xf numFmtId="1" fontId="2" fillId="0" borderId="16" xfId="0" applyNumberFormat="1" applyFont="1" applyBorder="1"/>
    <xf numFmtId="1" fontId="5" fillId="0" borderId="16" xfId="0" applyNumberFormat="1" applyFont="1" applyBorder="1" applyAlignment="1">
      <alignment horizontal="center" vertical="center" wrapText="1"/>
    </xf>
    <xf numFmtId="0" fontId="10" fillId="0" borderId="16" xfId="0" applyFont="1" applyBorder="1"/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" fontId="5" fillId="2" borderId="34" xfId="0" applyNumberFormat="1" applyFont="1" applyFill="1" applyBorder="1" applyAlignment="1">
      <alignment horizontal="center" vertical="center" wrapText="1"/>
    </xf>
    <xf numFmtId="1" fontId="5" fillId="2" borderId="35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/>
    </xf>
    <xf numFmtId="0" fontId="0" fillId="0" borderId="29" xfId="0" applyBorder="1" applyAlignment="1">
      <alignment horizontal="left" vertical="center"/>
    </xf>
    <xf numFmtId="0" fontId="0" fillId="0" borderId="29" xfId="0" applyBorder="1" applyAlignment="1">
      <alignment horizontal="right" vertical="center"/>
    </xf>
    <xf numFmtId="1" fontId="0" fillId="0" borderId="29" xfId="0" applyNumberFormat="1" applyBorder="1" applyAlignment="1">
      <alignment horizontal="right"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horizontal="right" vertical="center"/>
    </xf>
    <xf numFmtId="1" fontId="0" fillId="0" borderId="16" xfId="0" applyNumberFormat="1" applyBorder="1" applyAlignment="1">
      <alignment horizontal="right" vertical="center"/>
    </xf>
    <xf numFmtId="0" fontId="0" fillId="0" borderId="34" xfId="0" applyBorder="1" applyAlignment="1">
      <alignment vertical="center"/>
    </xf>
    <xf numFmtId="0" fontId="0" fillId="0" borderId="34" xfId="0" applyBorder="1" applyAlignment="1">
      <alignment horizontal="left" vertical="center"/>
    </xf>
    <xf numFmtId="0" fontId="0" fillId="0" borderId="34" xfId="0" applyBorder="1" applyAlignment="1">
      <alignment horizontal="right" vertical="center"/>
    </xf>
    <xf numFmtId="1" fontId="0" fillId="0" borderId="34" xfId="0" applyNumberForma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1" fontId="2" fillId="0" borderId="37" xfId="0" applyNumberFormat="1" applyFont="1" applyBorder="1" applyAlignment="1">
      <alignment horizontal="right" vertical="center"/>
    </xf>
    <xf numFmtId="1" fontId="2" fillId="0" borderId="38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4" xfId="0" applyFont="1" applyBorder="1" applyAlignment="1">
      <alignment horizontal="left" vertical="center"/>
    </xf>
    <xf numFmtId="0" fontId="2" fillId="0" borderId="34" xfId="0" applyFont="1" applyBorder="1" applyAlignment="1">
      <alignment horizontal="right" vertical="center"/>
    </xf>
    <xf numFmtId="1" fontId="2" fillId="0" borderId="34" xfId="0" applyNumberFormat="1" applyFont="1" applyBorder="1" applyAlignment="1">
      <alignment horizontal="right" vertical="center"/>
    </xf>
    <xf numFmtId="0" fontId="10" fillId="0" borderId="16" xfId="0" applyFont="1" applyBorder="1" applyAlignment="1">
      <alignment wrapText="1"/>
    </xf>
    <xf numFmtId="0" fontId="10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horizontal="left" wrapText="1"/>
    </xf>
    <xf numFmtId="0" fontId="13" fillId="0" borderId="36" xfId="0" applyFont="1" applyBorder="1" applyAlignment="1">
      <alignment wrapText="1"/>
    </xf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0" fontId="9" fillId="4" borderId="16" xfId="0" applyFont="1" applyFill="1" applyBorder="1" applyAlignment="1">
      <alignment wrapText="1"/>
    </xf>
    <xf numFmtId="0" fontId="9" fillId="5" borderId="16" xfId="0" applyFont="1" applyFill="1" applyBorder="1" applyAlignment="1">
      <alignment wrapText="1"/>
    </xf>
    <xf numFmtId="0" fontId="9" fillId="0" borderId="16" xfId="0" applyFont="1" applyBorder="1" applyAlignment="1">
      <alignment wrapText="1"/>
    </xf>
    <xf numFmtId="0" fontId="9" fillId="0" borderId="16" xfId="0" applyFont="1" applyBorder="1" applyAlignment="1">
      <alignment horizontal="left" wrapText="1"/>
    </xf>
    <xf numFmtId="0" fontId="9" fillId="5" borderId="16" xfId="0" applyFont="1" applyFill="1" applyBorder="1" applyAlignment="1">
      <alignment horizontal="left" wrapText="1"/>
    </xf>
    <xf numFmtId="0" fontId="10" fillId="7" borderId="16" xfId="0" applyFont="1" applyFill="1" applyBorder="1" applyAlignment="1">
      <alignment wrapText="1"/>
    </xf>
    <xf numFmtId="0" fontId="10" fillId="0" borderId="2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6" xfId="0" applyFont="1" applyBorder="1" applyAlignment="1">
      <alignment horizontal="left"/>
    </xf>
    <xf numFmtId="0" fontId="10" fillId="0" borderId="24" xfId="0" applyFont="1" applyBorder="1"/>
    <xf numFmtId="0" fontId="10" fillId="0" borderId="26" xfId="0" applyFont="1" applyBorder="1" applyAlignment="1">
      <alignment vertical="center"/>
    </xf>
    <xf numFmtId="0" fontId="13" fillId="0" borderId="37" xfId="0" applyFont="1" applyBorder="1" applyAlignment="1">
      <alignment horizontal="left" wrapText="1"/>
    </xf>
    <xf numFmtId="0" fontId="20" fillId="0" borderId="16" xfId="0" applyFont="1" applyBorder="1" applyAlignment="1">
      <alignment horizontal="left"/>
    </xf>
    <xf numFmtId="0" fontId="10" fillId="0" borderId="23" xfId="0" applyFont="1" applyBorder="1" applyAlignment="1">
      <alignment horizontal="center" wrapText="1"/>
    </xf>
    <xf numFmtId="0" fontId="9" fillId="0" borderId="24" xfId="0" applyFont="1" applyBorder="1"/>
    <xf numFmtId="0" fontId="18" fillId="6" borderId="30" xfId="0" applyFont="1" applyFill="1" applyBorder="1" applyAlignment="1">
      <alignment horizontal="left" wrapText="1"/>
    </xf>
    <xf numFmtId="0" fontId="19" fillId="0" borderId="24" xfId="0" applyFont="1" applyBorder="1" applyAlignment="1">
      <alignment horizontal="left" vertical="center" wrapText="1"/>
    </xf>
    <xf numFmtId="0" fontId="9" fillId="4" borderId="24" xfId="0" applyFont="1" applyFill="1" applyBorder="1"/>
    <xf numFmtId="0" fontId="9" fillId="5" borderId="24" xfId="0" applyFont="1" applyFill="1" applyBorder="1"/>
    <xf numFmtId="0" fontId="9" fillId="0" borderId="24" xfId="0" applyFont="1" applyBorder="1" applyAlignment="1">
      <alignment horizontal="left"/>
    </xf>
    <xf numFmtId="0" fontId="18" fillId="6" borderId="30" xfId="0" applyFont="1" applyFill="1" applyBorder="1" applyAlignment="1">
      <alignment horizontal="left" vertical="center" wrapText="1"/>
    </xf>
    <xf numFmtId="0" fontId="19" fillId="0" borderId="24" xfId="0" applyFont="1" applyBorder="1" applyAlignment="1">
      <alignment horizontal="left"/>
    </xf>
    <xf numFmtId="0" fontId="18" fillId="6" borderId="24" xfId="0" applyFont="1" applyFill="1" applyBorder="1" applyAlignment="1">
      <alignment horizontal="left" vertical="center" wrapText="1"/>
    </xf>
    <xf numFmtId="0" fontId="0" fillId="0" borderId="25" xfId="0" applyBorder="1"/>
    <xf numFmtId="0" fontId="0" fillId="0" borderId="26" xfId="0" applyBorder="1"/>
    <xf numFmtId="0" fontId="9" fillId="5" borderId="26" xfId="0" applyFont="1" applyFill="1" applyBorder="1" applyAlignment="1">
      <alignment horizontal="left" wrapText="1"/>
    </xf>
    <xf numFmtId="0" fontId="10" fillId="0" borderId="26" xfId="0" applyFont="1" applyBorder="1" applyAlignment="1">
      <alignment wrapText="1"/>
    </xf>
    <xf numFmtId="0" fontId="10" fillId="0" borderId="26" xfId="0" applyFont="1" applyBorder="1" applyAlignment="1">
      <alignment horizontal="left" wrapText="1"/>
    </xf>
    <xf numFmtId="0" fontId="0" fillId="0" borderId="27" xfId="0" applyBorder="1"/>
    <xf numFmtId="0" fontId="10" fillId="0" borderId="28" xfId="0" applyFont="1" applyBorder="1" applyAlignment="1">
      <alignment horizontal="center" wrapText="1"/>
    </xf>
    <xf numFmtId="0" fontId="10" fillId="0" borderId="29" xfId="0" applyFont="1" applyBorder="1" applyAlignment="1">
      <alignment wrapText="1"/>
    </xf>
    <xf numFmtId="0" fontId="9" fillId="0" borderId="29" xfId="0" applyFont="1" applyBorder="1" applyAlignment="1">
      <alignment horizontal="left" wrapText="1"/>
    </xf>
    <xf numFmtId="0" fontId="9" fillId="0" borderId="29" xfId="0" applyFont="1" applyBorder="1" applyAlignment="1">
      <alignment wrapText="1"/>
    </xf>
    <xf numFmtId="0" fontId="9" fillId="0" borderId="30" xfId="0" applyFont="1" applyBorder="1"/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21" xfId="0" applyFont="1" applyBorder="1"/>
    <xf numFmtId="0" fontId="10" fillId="0" borderId="22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4" xfId="0" applyFont="1" applyBorder="1" applyAlignment="1">
      <alignment horizontal="left" vertical="top"/>
    </xf>
    <xf numFmtId="0" fontId="10" fillId="0" borderId="26" xfId="0" applyFont="1" applyBorder="1"/>
    <xf numFmtId="0" fontId="10" fillId="0" borderId="27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0" fillId="0" borderId="34" xfId="0" applyFont="1" applyBorder="1" applyAlignment="1">
      <alignment horizontal="left" vertical="center"/>
    </xf>
    <xf numFmtId="0" fontId="10" fillId="0" borderId="34" xfId="0" applyFont="1" applyBorder="1"/>
    <xf numFmtId="0" fontId="10" fillId="0" borderId="3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left" vertical="center"/>
    </xf>
    <xf numFmtId="1" fontId="3" fillId="0" borderId="15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1" fontId="4" fillId="0" borderId="16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1" fontId="3" fillId="0" borderId="16" xfId="0" applyNumberFormat="1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right" vertical="center"/>
    </xf>
    <xf numFmtId="2" fontId="3" fillId="0" borderId="16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" fontId="21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left" vertical="center"/>
    </xf>
    <xf numFmtId="1" fontId="22" fillId="0" borderId="0" xfId="0" applyNumberFormat="1" applyFont="1" applyAlignment="1">
      <alignment horizontal="center" vertical="center"/>
    </xf>
    <xf numFmtId="1" fontId="22" fillId="0" borderId="15" xfId="0" applyNumberFormat="1" applyFont="1" applyBorder="1" applyAlignment="1">
      <alignment vertical="center"/>
    </xf>
    <xf numFmtId="1" fontId="23" fillId="0" borderId="16" xfId="0" applyNumberFormat="1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1" fontId="21" fillId="0" borderId="16" xfId="0" applyNumberFormat="1" applyFont="1" applyBorder="1" applyAlignment="1">
      <alignment horizontal="right" vertical="center"/>
    </xf>
    <xf numFmtId="2" fontId="21" fillId="0" borderId="16" xfId="0" applyNumberFormat="1" applyFont="1" applyBorder="1" applyAlignment="1">
      <alignment horizontal="right" vertical="center"/>
    </xf>
    <xf numFmtId="0" fontId="22" fillId="0" borderId="16" xfId="0" applyFont="1" applyBorder="1" applyAlignment="1">
      <alignment horizontal="right" vertical="center"/>
    </xf>
    <xf numFmtId="0" fontId="22" fillId="0" borderId="16" xfId="0" applyFont="1" applyBorder="1" applyAlignment="1">
      <alignment horizontal="left" vertical="center"/>
    </xf>
    <xf numFmtId="1" fontId="22" fillId="0" borderId="16" xfId="0" applyNumberFormat="1" applyFont="1" applyBorder="1" applyAlignment="1">
      <alignment horizontal="right" vertical="center"/>
    </xf>
    <xf numFmtId="2" fontId="22" fillId="0" borderId="16" xfId="0" applyNumberFormat="1" applyFont="1" applyBorder="1" applyAlignment="1">
      <alignment horizontal="right" vertical="center"/>
    </xf>
    <xf numFmtId="0" fontId="24" fillId="0" borderId="16" xfId="0" applyFont="1" applyBorder="1" applyAlignment="1">
      <alignment horizontal="left" vertical="center"/>
    </xf>
    <xf numFmtId="0" fontId="0" fillId="0" borderId="28" xfId="0" applyBorder="1" applyAlignment="1">
      <alignment vertical="center"/>
    </xf>
    <xf numFmtId="0" fontId="0" fillId="0" borderId="23" xfId="0" applyBorder="1" applyAlignment="1">
      <alignment vertical="center"/>
    </xf>
    <xf numFmtId="1" fontId="0" fillId="0" borderId="30" xfId="0" applyNumberFormat="1" applyBorder="1" applyAlignment="1">
      <alignment horizontal="right" vertical="center"/>
    </xf>
    <xf numFmtId="1" fontId="0" fillId="0" borderId="24" xfId="0" applyNumberForma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1" fontId="2" fillId="0" borderId="16" xfId="0" applyNumberFormat="1" applyFont="1" applyBorder="1" applyAlignment="1">
      <alignment horizontal="right" vertical="center"/>
    </xf>
    <xf numFmtId="1" fontId="2" fillId="0" borderId="24" xfId="0" applyNumberFormat="1" applyFont="1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horizontal="left" vertical="center"/>
    </xf>
    <xf numFmtId="0" fontId="0" fillId="0" borderId="21" xfId="0" applyBorder="1" applyAlignment="1">
      <alignment horizontal="right" vertical="center"/>
    </xf>
    <xf numFmtId="1" fontId="0" fillId="0" borderId="21" xfId="0" applyNumberFormat="1" applyBorder="1" applyAlignment="1">
      <alignment horizontal="right" vertical="center"/>
    </xf>
    <xf numFmtId="1" fontId="0" fillId="0" borderId="22" xfId="0" applyNumberFormat="1" applyBorder="1" applyAlignment="1">
      <alignment horizontal="right" vertical="center"/>
    </xf>
    <xf numFmtId="0" fontId="2" fillId="0" borderId="38" xfId="0" applyFont="1" applyBorder="1" applyAlignment="1">
      <alignment horizontal="right" vertical="center"/>
    </xf>
    <xf numFmtId="0" fontId="25" fillId="0" borderId="0" xfId="3"/>
    <xf numFmtId="0" fontId="25" fillId="0" borderId="16" xfId="3" applyBorder="1"/>
    <xf numFmtId="0" fontId="29" fillId="0" borderId="16" xfId="3" applyFont="1" applyBorder="1"/>
    <xf numFmtId="2" fontId="2" fillId="0" borderId="10" xfId="0" applyNumberFormat="1" applyFont="1" applyBorder="1" applyAlignment="1">
      <alignment horizontal="right" wrapText="1"/>
    </xf>
    <xf numFmtId="0" fontId="32" fillId="0" borderId="28" xfId="5" applyFont="1" applyBorder="1" applyAlignment="1">
      <alignment horizontal="center" vertical="center"/>
    </xf>
    <xf numFmtId="0" fontId="33" fillId="0" borderId="29" xfId="5" applyFont="1" applyBorder="1" applyAlignment="1">
      <alignment vertical="center"/>
    </xf>
    <xf numFmtId="0" fontId="33" fillId="0" borderId="29" xfId="5" applyFont="1" applyBorder="1" applyAlignment="1">
      <alignment horizontal="center" vertical="center"/>
    </xf>
    <xf numFmtId="2" fontId="33" fillId="0" borderId="29" xfId="5" applyNumberFormat="1" applyFont="1" applyBorder="1" applyAlignment="1">
      <alignment horizontal="center" vertical="center"/>
    </xf>
    <xf numFmtId="0" fontId="33" fillId="0" borderId="30" xfId="5" applyFont="1" applyBorder="1" applyAlignment="1">
      <alignment horizontal="center" vertical="center"/>
    </xf>
    <xf numFmtId="0" fontId="32" fillId="0" borderId="23" xfId="5" applyFont="1" applyBorder="1" applyAlignment="1">
      <alignment horizontal="center" vertical="center"/>
    </xf>
    <xf numFmtId="0" fontId="33" fillId="0" borderId="16" xfId="5" applyFont="1" applyBorder="1" applyAlignment="1">
      <alignment vertical="center"/>
    </xf>
    <xf numFmtId="0" fontId="33" fillId="0" borderId="16" xfId="5" applyFont="1" applyBorder="1" applyAlignment="1">
      <alignment horizontal="center" vertical="center"/>
    </xf>
    <xf numFmtId="0" fontId="33" fillId="0" borderId="24" xfId="5" applyFont="1" applyBorder="1" applyAlignment="1">
      <alignment horizontal="center" vertical="center"/>
    </xf>
    <xf numFmtId="0" fontId="32" fillId="0" borderId="33" xfId="5" applyFont="1" applyBorder="1" applyAlignment="1">
      <alignment horizontal="center" vertical="center"/>
    </xf>
    <xf numFmtId="0" fontId="33" fillId="0" borderId="34" xfId="5" applyFont="1" applyBorder="1" applyAlignment="1">
      <alignment vertical="center"/>
    </xf>
    <xf numFmtId="0" fontId="33" fillId="0" borderId="34" xfId="5" applyFont="1" applyBorder="1" applyAlignment="1">
      <alignment horizontal="center" vertical="center"/>
    </xf>
    <xf numFmtId="0" fontId="33" fillId="0" borderId="35" xfId="5" applyFont="1" applyBorder="1" applyAlignment="1">
      <alignment horizontal="center" vertical="center"/>
    </xf>
    <xf numFmtId="0" fontId="35" fillId="0" borderId="37" xfId="5" applyFont="1" applyBorder="1" applyAlignment="1">
      <alignment horizontal="center" vertical="center"/>
    </xf>
    <xf numFmtId="0" fontId="35" fillId="0" borderId="38" xfId="5" applyFont="1" applyBorder="1" applyAlignment="1">
      <alignment horizontal="center" vertical="center"/>
    </xf>
    <xf numFmtId="0" fontId="7" fillId="0" borderId="26" xfId="4" applyFont="1" applyBorder="1" applyAlignment="1">
      <alignment horizontal="center" wrapText="1"/>
    </xf>
    <xf numFmtId="0" fontId="7" fillId="0" borderId="27" xfId="4" applyFont="1" applyBorder="1" applyAlignment="1">
      <alignment horizontal="center" wrapText="1"/>
    </xf>
    <xf numFmtId="0" fontId="27" fillId="0" borderId="16" xfId="3" applyFont="1" applyBorder="1" applyAlignment="1">
      <alignment horizontal="center" wrapText="1"/>
    </xf>
    <xf numFmtId="0" fontId="28" fillId="0" borderId="16" xfId="3" applyFont="1" applyBorder="1" applyAlignment="1">
      <alignment horizontal="center" wrapText="1"/>
    </xf>
    <xf numFmtId="0" fontId="29" fillId="0" borderId="16" xfId="3" applyFont="1" applyBorder="1"/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/>
    </xf>
    <xf numFmtId="0" fontId="2" fillId="0" borderId="16" xfId="0" applyFont="1" applyBorder="1"/>
    <xf numFmtId="1" fontId="2" fillId="0" borderId="16" xfId="0" applyNumberFormat="1" applyFont="1" applyBorder="1"/>
    <xf numFmtId="0" fontId="5" fillId="2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4" fillId="0" borderId="49" xfId="5" applyFont="1" applyBorder="1" applyAlignment="1">
      <alignment horizontal="center" vertical="center"/>
    </xf>
    <xf numFmtId="0" fontId="34" fillId="0" borderId="45" xfId="5" applyFont="1" applyBorder="1" applyAlignment="1">
      <alignment horizontal="center" vertical="center"/>
    </xf>
    <xf numFmtId="0" fontId="6" fillId="0" borderId="36" xfId="4" applyFont="1" applyBorder="1" applyAlignment="1">
      <alignment horizontal="center"/>
    </xf>
    <xf numFmtId="0" fontId="6" fillId="0" borderId="37" xfId="4" applyFont="1" applyBorder="1" applyAlignment="1">
      <alignment horizontal="center"/>
    </xf>
    <xf numFmtId="0" fontId="6" fillId="0" borderId="38" xfId="4" applyFont="1" applyBorder="1" applyAlignment="1">
      <alignment horizontal="center"/>
    </xf>
    <xf numFmtId="0" fontId="31" fillId="0" borderId="20" xfId="5" applyFont="1" applyBorder="1" applyAlignment="1">
      <alignment horizontal="center" vertical="center" wrapText="1"/>
    </xf>
    <xf numFmtId="0" fontId="31" fillId="0" borderId="25" xfId="5" applyFont="1" applyBorder="1" applyAlignment="1">
      <alignment horizontal="center" vertical="center" wrapText="1"/>
    </xf>
    <xf numFmtId="0" fontId="31" fillId="0" borderId="21" xfId="5" applyFont="1" applyBorder="1" applyAlignment="1">
      <alignment horizontal="center" vertical="center" wrapText="1"/>
    </xf>
    <xf numFmtId="0" fontId="31" fillId="0" borderId="26" xfId="5" applyFont="1" applyBorder="1" applyAlignment="1">
      <alignment horizontal="center" vertical="center" wrapText="1"/>
    </xf>
    <xf numFmtId="0" fontId="7" fillId="0" borderId="21" xfId="4" applyFont="1" applyBorder="1" applyAlignment="1">
      <alignment horizontal="center" vertical="center" wrapText="1"/>
    </xf>
    <xf numFmtId="0" fontId="7" fillId="0" borderId="26" xfId="4" applyFont="1" applyBorder="1" applyAlignment="1">
      <alignment horizontal="center" vertical="center" wrapText="1"/>
    </xf>
    <xf numFmtId="0" fontId="31" fillId="0" borderId="22" xfId="5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29" xfId="0" applyFont="1" applyBorder="1" applyAlignment="1">
      <alignment horizontal="right" vertical="center"/>
    </xf>
    <xf numFmtId="1" fontId="2" fillId="0" borderId="29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right" vertical="center" wrapText="1"/>
    </xf>
    <xf numFmtId="0" fontId="7" fillId="0" borderId="49" xfId="3" applyFont="1" applyBorder="1" applyAlignment="1">
      <alignment horizontal="center" wrapText="1"/>
    </xf>
    <xf numFmtId="0" fontId="7" fillId="0" borderId="50" xfId="3" applyFont="1" applyBorder="1" applyAlignment="1">
      <alignment horizontal="center" wrapText="1"/>
    </xf>
    <xf numFmtId="0" fontId="7" fillId="0" borderId="53" xfId="3" applyFont="1" applyBorder="1" applyAlignment="1">
      <alignment horizontal="center" wrapText="1"/>
    </xf>
    <xf numFmtId="0" fontId="7" fillId="0" borderId="54" xfId="3" applyFont="1" applyBorder="1" applyAlignment="1">
      <alignment horizontal="center" wrapText="1"/>
    </xf>
    <xf numFmtId="0" fontId="31" fillId="0" borderId="47" xfId="3" applyFont="1" applyBorder="1" applyAlignment="1">
      <alignment horizontal="center" vertical="center" wrapText="1"/>
    </xf>
    <xf numFmtId="0" fontId="31" fillId="0" borderId="44" xfId="3" applyFont="1" applyBorder="1" applyAlignment="1">
      <alignment horizontal="center" vertical="center" wrapText="1"/>
    </xf>
    <xf numFmtId="0" fontId="31" fillId="0" borderId="20" xfId="3" applyFont="1" applyBorder="1" applyAlignment="1">
      <alignment horizontal="center" vertical="center" wrapText="1"/>
    </xf>
    <xf numFmtId="0" fontId="31" fillId="0" borderId="21" xfId="3" applyFont="1" applyBorder="1" applyAlignment="1">
      <alignment horizontal="center" vertical="center" wrapText="1"/>
    </xf>
    <xf numFmtId="0" fontId="31" fillId="0" borderId="22" xfId="3" applyFont="1" applyBorder="1" applyAlignment="1">
      <alignment horizontal="center" vertical="center" wrapText="1"/>
    </xf>
    <xf numFmtId="0" fontId="31" fillId="0" borderId="56" xfId="3" applyFont="1" applyBorder="1" applyAlignment="1">
      <alignment horizontal="center" vertical="center" wrapText="1"/>
    </xf>
    <xf numFmtId="0" fontId="31" fillId="0" borderId="52" xfId="3" applyFont="1" applyBorder="1" applyAlignment="1">
      <alignment horizontal="center" vertical="center" wrapText="1"/>
    </xf>
    <xf numFmtId="0" fontId="31" fillId="0" borderId="25" xfId="3" applyFont="1" applyBorder="1" applyAlignment="1">
      <alignment horizontal="center" vertical="center" wrapText="1"/>
    </xf>
    <xf numFmtId="0" fontId="31" fillId="0" borderId="26" xfId="3" applyFont="1" applyBorder="1" applyAlignment="1">
      <alignment horizontal="center" vertical="center" wrapText="1"/>
    </xf>
    <xf numFmtId="0" fontId="31" fillId="0" borderId="26" xfId="3" applyFont="1" applyBorder="1" applyAlignment="1">
      <alignment horizontal="center" vertical="center" wrapText="1"/>
    </xf>
    <xf numFmtId="0" fontId="31" fillId="0" borderId="27" xfId="3" applyFont="1" applyBorder="1" applyAlignment="1">
      <alignment horizontal="center" vertical="center" wrapText="1"/>
    </xf>
    <xf numFmtId="0" fontId="37" fillId="0" borderId="28" xfId="3" applyFont="1" applyBorder="1" applyAlignment="1">
      <alignment horizontal="center" vertical="center"/>
    </xf>
    <xf numFmtId="0" fontId="38" fillId="0" borderId="29" xfId="3" applyFont="1" applyBorder="1" applyAlignment="1">
      <alignment vertical="center"/>
    </xf>
    <xf numFmtId="0" fontId="38" fillId="0" borderId="29" xfId="3" applyFont="1" applyBorder="1" applyAlignment="1">
      <alignment horizontal="center" vertical="center"/>
    </xf>
    <xf numFmtId="9" fontId="38" fillId="0" borderId="29" xfId="3" applyNumberFormat="1" applyFont="1" applyBorder="1" applyAlignment="1">
      <alignment horizontal="center" vertical="center"/>
    </xf>
    <xf numFmtId="0" fontId="38" fillId="0" borderId="30" xfId="3" applyFont="1" applyBorder="1" applyAlignment="1">
      <alignment horizontal="center" vertical="center"/>
    </xf>
    <xf numFmtId="0" fontId="37" fillId="0" borderId="23" xfId="3" applyFont="1" applyBorder="1" applyAlignment="1">
      <alignment horizontal="center" vertical="center"/>
    </xf>
    <xf numFmtId="0" fontId="38" fillId="0" borderId="16" xfId="3" applyFont="1" applyBorder="1" applyAlignment="1">
      <alignment vertical="center"/>
    </xf>
    <xf numFmtId="0" fontId="38" fillId="0" borderId="16" xfId="3" applyFont="1" applyBorder="1" applyAlignment="1">
      <alignment horizontal="center" vertical="center"/>
    </xf>
    <xf numFmtId="0" fontId="38" fillId="0" borderId="24" xfId="3" applyFont="1" applyBorder="1" applyAlignment="1">
      <alignment horizontal="center" vertical="center"/>
    </xf>
    <xf numFmtId="0" fontId="37" fillId="0" borderId="33" xfId="3" applyFont="1" applyBorder="1" applyAlignment="1">
      <alignment horizontal="center" vertical="center"/>
    </xf>
    <xf numFmtId="0" fontId="38" fillId="0" borderId="34" xfId="3" applyFont="1" applyBorder="1" applyAlignment="1">
      <alignment vertical="center"/>
    </xf>
    <xf numFmtId="0" fontId="38" fillId="0" borderId="34" xfId="3" applyFont="1" applyBorder="1" applyAlignment="1">
      <alignment horizontal="center" vertical="center"/>
    </xf>
    <xf numFmtId="0" fontId="38" fillId="0" borderId="35" xfId="3" applyFont="1" applyBorder="1" applyAlignment="1">
      <alignment horizontal="center" vertical="center"/>
    </xf>
    <xf numFmtId="0" fontId="31" fillId="0" borderId="49" xfId="3" applyFont="1" applyBorder="1" applyAlignment="1">
      <alignment horizontal="center" vertical="center"/>
    </xf>
    <xf numFmtId="0" fontId="31" fillId="0" borderId="45" xfId="3" applyFont="1" applyBorder="1" applyAlignment="1">
      <alignment horizontal="center" vertical="center"/>
    </xf>
    <xf numFmtId="0" fontId="39" fillId="0" borderId="37" xfId="3" applyFont="1" applyBorder="1" applyAlignment="1">
      <alignment horizontal="center" vertical="center"/>
    </xf>
    <xf numFmtId="9" fontId="39" fillId="0" borderId="16" xfId="3" applyNumberFormat="1" applyFont="1" applyBorder="1" applyAlignment="1">
      <alignment horizontal="center" vertical="center"/>
    </xf>
    <xf numFmtId="0" fontId="39" fillId="0" borderId="38" xfId="3" applyFont="1" applyBorder="1" applyAlignment="1">
      <alignment horizontal="center" vertical="center"/>
    </xf>
    <xf numFmtId="0" fontId="26" fillId="0" borderId="20" xfId="3" applyFont="1" applyBorder="1" applyAlignment="1">
      <alignment horizontal="center" wrapText="1"/>
    </xf>
    <xf numFmtId="0" fontId="26" fillId="0" borderId="21" xfId="3" applyFont="1" applyBorder="1" applyAlignment="1">
      <alignment horizontal="center" wrapText="1"/>
    </xf>
    <xf numFmtId="0" fontId="26" fillId="0" borderId="22" xfId="3" applyFont="1" applyBorder="1" applyAlignment="1">
      <alignment horizontal="center" wrapText="1"/>
    </xf>
    <xf numFmtId="0" fontId="27" fillId="0" borderId="23" xfId="3" applyFont="1" applyBorder="1" applyAlignment="1">
      <alignment horizontal="center" wrapText="1"/>
    </xf>
    <xf numFmtId="0" fontId="27" fillId="0" borderId="24" xfId="3" applyFont="1" applyBorder="1" applyAlignment="1">
      <alignment horizontal="center" wrapText="1"/>
    </xf>
    <xf numFmtId="0" fontId="27" fillId="0" borderId="55" xfId="3" applyFont="1" applyBorder="1" applyAlignment="1">
      <alignment horizontal="center" wrapText="1"/>
    </xf>
    <xf numFmtId="0" fontId="27" fillId="0" borderId="18" xfId="3" applyFont="1" applyBorder="1" applyAlignment="1">
      <alignment horizontal="center" wrapText="1"/>
    </xf>
    <xf numFmtId="0" fontId="27" fillId="0" borderId="19" xfId="3" applyFont="1" applyBorder="1" applyAlignment="1">
      <alignment horizontal="center" wrapText="1"/>
    </xf>
    <xf numFmtId="0" fontId="26" fillId="0" borderId="24" xfId="6" applyFont="1" applyBorder="1" applyAlignment="1">
      <alignment horizontal="center" vertical="top" wrapText="1"/>
    </xf>
    <xf numFmtId="0" fontId="28" fillId="0" borderId="23" xfId="3" applyFont="1" applyBorder="1" applyAlignment="1">
      <alignment horizontal="center" wrapText="1"/>
    </xf>
    <xf numFmtId="0" fontId="28" fillId="0" borderId="24" xfId="3" applyFont="1" applyBorder="1" applyAlignment="1">
      <alignment horizontal="center" wrapText="1"/>
    </xf>
    <xf numFmtId="0" fontId="15" fillId="0" borderId="25" xfId="3" applyFont="1" applyBorder="1" applyAlignment="1">
      <alignment horizontal="center"/>
    </xf>
    <xf numFmtId="0" fontId="15" fillId="0" borderId="26" xfId="3" applyFont="1" applyBorder="1" applyAlignment="1">
      <alignment horizontal="center"/>
    </xf>
    <xf numFmtId="0" fontId="15" fillId="0" borderId="27" xfId="3" applyFont="1" applyBorder="1" applyAlignment="1">
      <alignment horizontal="center"/>
    </xf>
    <xf numFmtId="0" fontId="15" fillId="0" borderId="20" xfId="3" applyFont="1" applyBorder="1" applyAlignment="1">
      <alignment horizontal="center" vertical="center" wrapText="1"/>
    </xf>
    <xf numFmtId="0" fontId="15" fillId="0" borderId="21" xfId="3" applyFont="1" applyBorder="1" applyAlignment="1">
      <alignment horizontal="center" vertical="center" wrapText="1"/>
    </xf>
    <xf numFmtId="0" fontId="15" fillId="0" borderId="21" xfId="3" applyFont="1" applyBorder="1" applyAlignment="1">
      <alignment horizontal="center" vertical="center" wrapText="1"/>
    </xf>
    <xf numFmtId="0" fontId="15" fillId="0" borderId="57" xfId="3" applyFont="1" applyBorder="1" applyAlignment="1">
      <alignment horizontal="center" vertical="center" wrapText="1"/>
    </xf>
    <xf numFmtId="0" fontId="15" fillId="0" borderId="43" xfId="3" applyFont="1" applyBorder="1" applyAlignment="1">
      <alignment horizontal="center" vertical="center" wrapText="1"/>
    </xf>
    <xf numFmtId="0" fontId="15" fillId="0" borderId="25" xfId="3" applyFont="1" applyBorder="1" applyAlignment="1">
      <alignment horizontal="center" vertical="center" wrapText="1"/>
    </xf>
    <xf numFmtId="0" fontId="15" fillId="0" borderId="26" xfId="3" applyFont="1" applyBorder="1" applyAlignment="1">
      <alignment horizontal="center" vertical="center" wrapText="1"/>
    </xf>
    <xf numFmtId="0" fontId="15" fillId="0" borderId="26" xfId="3" applyFont="1" applyBorder="1" applyAlignment="1">
      <alignment horizontal="center" vertical="center" wrapText="1"/>
    </xf>
    <xf numFmtId="1" fontId="15" fillId="0" borderId="27" xfId="3" applyNumberFormat="1" applyFont="1" applyBorder="1" applyAlignment="1">
      <alignment horizontal="center" vertical="center" wrapText="1"/>
    </xf>
    <xf numFmtId="0" fontId="25" fillId="0" borderId="39" xfId="3" applyBorder="1"/>
    <xf numFmtId="0" fontId="29" fillId="0" borderId="29" xfId="6" applyFont="1" applyBorder="1"/>
    <xf numFmtId="1" fontId="29" fillId="0" borderId="30" xfId="6" applyNumberFormat="1" applyFont="1" applyBorder="1"/>
    <xf numFmtId="0" fontId="25" fillId="0" borderId="23" xfId="3" applyBorder="1"/>
    <xf numFmtId="1" fontId="25" fillId="0" borderId="24" xfId="3" applyNumberFormat="1" applyBorder="1"/>
    <xf numFmtId="0" fontId="29" fillId="0" borderId="23" xfId="3" applyFont="1" applyBorder="1"/>
    <xf numFmtId="1" fontId="29" fillId="0" borderId="24" xfId="3" applyNumberFormat="1" applyFont="1" applyBorder="1"/>
    <xf numFmtId="1" fontId="29" fillId="0" borderId="24" xfId="3" applyNumberFormat="1" applyFont="1" applyBorder="1"/>
    <xf numFmtId="0" fontId="29" fillId="0" borderId="25" xfId="3" applyFont="1" applyBorder="1"/>
    <xf numFmtId="0" fontId="29" fillId="0" borderId="26" xfId="3" applyFont="1" applyBorder="1"/>
    <xf numFmtId="1" fontId="29" fillId="0" borderId="27" xfId="3" applyNumberFormat="1" applyFont="1" applyBorder="1"/>
    <xf numFmtId="0" fontId="36" fillId="0" borderId="36" xfId="0" applyFont="1" applyBorder="1" applyAlignment="1">
      <alignment horizontal="center" vertical="center"/>
    </xf>
    <xf numFmtId="0" fontId="36" fillId="0" borderId="37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1" fillId="0" borderId="28" xfId="5" applyFont="1" applyBorder="1" applyAlignment="1">
      <alignment horizontal="center" vertical="center" wrapText="1"/>
    </xf>
    <xf numFmtId="0" fontId="31" fillId="0" borderId="29" xfId="5" applyFont="1" applyBorder="1" applyAlignment="1">
      <alignment horizontal="center" vertical="center" wrapText="1"/>
    </xf>
    <xf numFmtId="1" fontId="31" fillId="0" borderId="29" xfId="5" applyNumberFormat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31" fillId="0" borderId="23" xfId="5" applyFont="1" applyBorder="1" applyAlignment="1">
      <alignment horizontal="center" vertical="center" wrapText="1"/>
    </xf>
    <xf numFmtId="0" fontId="31" fillId="0" borderId="16" xfId="5" applyFont="1" applyBorder="1" applyAlignment="1">
      <alignment horizontal="center" vertical="center" wrapText="1"/>
    </xf>
    <xf numFmtId="1" fontId="31" fillId="0" borderId="16" xfId="5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33" fillId="0" borderId="23" xfId="5" applyFont="1" applyBorder="1" applyAlignment="1">
      <alignment horizontal="center" vertical="center"/>
    </xf>
    <xf numFmtId="1" fontId="33" fillId="0" borderId="16" xfId="5" applyNumberFormat="1" applyFont="1" applyBorder="1" applyAlignment="1">
      <alignment vertical="center"/>
    </xf>
    <xf numFmtId="1" fontId="33" fillId="0" borderId="24" xfId="5" applyNumberFormat="1" applyFont="1" applyBorder="1" applyAlignment="1">
      <alignment vertical="center"/>
    </xf>
    <xf numFmtId="0" fontId="33" fillId="0" borderId="33" xfId="5" applyFont="1" applyBorder="1" applyAlignment="1">
      <alignment horizontal="center" vertical="center"/>
    </xf>
    <xf numFmtId="1" fontId="33" fillId="0" borderId="34" xfId="5" applyNumberFormat="1" applyFont="1" applyBorder="1" applyAlignment="1">
      <alignment vertical="center"/>
    </xf>
    <xf numFmtId="0" fontId="8" fillId="0" borderId="49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37" xfId="0" applyFont="1" applyBorder="1" applyAlignment="1">
      <alignment horizontal="right"/>
    </xf>
    <xf numFmtId="0" fontId="8" fillId="0" borderId="37" xfId="0" applyFont="1" applyBorder="1" applyAlignment="1">
      <alignment horizontal="right" vertical="center"/>
    </xf>
    <xf numFmtId="0" fontId="8" fillId="0" borderId="38" xfId="0" applyFont="1" applyBorder="1" applyAlignment="1">
      <alignment horizontal="right" vertical="center"/>
    </xf>
    <xf numFmtId="0" fontId="40" fillId="0" borderId="49" xfId="0" applyFont="1" applyBorder="1" applyAlignment="1">
      <alignment horizontal="center"/>
    </xf>
    <xf numFmtId="0" fontId="40" fillId="0" borderId="50" xfId="0" applyFont="1" applyBorder="1" applyAlignment="1">
      <alignment horizontal="center"/>
    </xf>
    <xf numFmtId="0" fontId="40" fillId="0" borderId="51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38" fillId="0" borderId="28" xfId="5" applyFont="1" applyBorder="1" applyAlignment="1">
      <alignment horizontal="center" vertical="center"/>
    </xf>
    <xf numFmtId="0" fontId="38" fillId="0" borderId="29" xfId="5" applyFont="1" applyBorder="1" applyAlignment="1">
      <alignment vertical="center"/>
    </xf>
    <xf numFmtId="1" fontId="38" fillId="0" borderId="29" xfId="5" applyNumberFormat="1" applyFont="1" applyBorder="1" applyAlignment="1">
      <alignment vertical="center"/>
    </xf>
    <xf numFmtId="1" fontId="38" fillId="0" borderId="30" xfId="5" applyNumberFormat="1" applyFont="1" applyBorder="1" applyAlignment="1">
      <alignment vertical="center"/>
    </xf>
    <xf numFmtId="0" fontId="38" fillId="0" borderId="23" xfId="5" applyFont="1" applyBorder="1" applyAlignment="1">
      <alignment horizontal="center" vertical="center"/>
    </xf>
    <xf numFmtId="0" fontId="38" fillId="0" borderId="16" xfId="5" applyFont="1" applyBorder="1" applyAlignment="1">
      <alignment vertical="center"/>
    </xf>
    <xf numFmtId="1" fontId="38" fillId="0" borderId="16" xfId="5" applyNumberFormat="1" applyFont="1" applyBorder="1" applyAlignment="1">
      <alignment vertical="center"/>
    </xf>
    <xf numFmtId="1" fontId="38" fillId="0" borderId="24" xfId="5" applyNumberFormat="1" applyFont="1" applyBorder="1" applyAlignment="1">
      <alignment vertical="center"/>
    </xf>
    <xf numFmtId="1" fontId="31" fillId="0" borderId="24" xfId="5" applyNumberFormat="1" applyFont="1" applyBorder="1" applyAlignment="1">
      <alignment vertical="center"/>
    </xf>
    <xf numFmtId="0" fontId="31" fillId="0" borderId="25" xfId="5" applyFont="1" applyBorder="1" applyAlignment="1">
      <alignment horizontal="center" vertical="center"/>
    </xf>
    <xf numFmtId="0" fontId="31" fillId="0" borderId="26" xfId="5" applyFont="1" applyBorder="1" applyAlignment="1">
      <alignment horizontal="center" vertical="center"/>
    </xf>
    <xf numFmtId="1" fontId="31" fillId="0" borderId="26" xfId="5" applyNumberFormat="1" applyFont="1" applyBorder="1" applyAlignment="1">
      <alignment vertical="center"/>
    </xf>
    <xf numFmtId="1" fontId="31" fillId="0" borderId="27" xfId="5" applyNumberFormat="1" applyFont="1" applyBorder="1" applyAlignment="1">
      <alignment vertical="center"/>
    </xf>
    <xf numFmtId="0" fontId="41" fillId="0" borderId="36" xfId="0" applyFont="1" applyBorder="1" applyAlignment="1">
      <alignment horizontal="left" vertical="center" wrapText="1" indent="3" readingOrder="1"/>
    </xf>
    <xf numFmtId="0" fontId="41" fillId="0" borderId="37" xfId="0" applyFont="1" applyBorder="1" applyAlignment="1">
      <alignment horizontal="center" vertical="center" wrapText="1" readingOrder="1"/>
    </xf>
    <xf numFmtId="0" fontId="41" fillId="0" borderId="38" xfId="0" applyFont="1" applyBorder="1" applyAlignment="1">
      <alignment horizontal="center" vertical="center" wrapText="1" readingOrder="1"/>
    </xf>
    <xf numFmtId="0" fontId="42" fillId="0" borderId="20" xfId="0" applyFont="1" applyBorder="1" applyAlignment="1">
      <alignment horizontal="left" indent="1" readingOrder="1"/>
    </xf>
    <xf numFmtId="0" fontId="43" fillId="0" borderId="21" xfId="0" applyFont="1" applyBorder="1" applyAlignment="1">
      <alignment horizontal="center" wrapText="1" readingOrder="1"/>
    </xf>
    <xf numFmtId="0" fontId="43" fillId="0" borderId="21" xfId="0" applyFont="1" applyBorder="1" applyAlignment="1">
      <alignment horizontal="center" vertical="center" wrapText="1" readingOrder="1"/>
    </xf>
    <xf numFmtId="10" fontId="42" fillId="0" borderId="21" xfId="0" applyNumberFormat="1" applyFont="1" applyBorder="1" applyAlignment="1">
      <alignment horizontal="center" vertical="center" wrapText="1" readingOrder="1"/>
    </xf>
    <xf numFmtId="0" fontId="44" fillId="0" borderId="21" xfId="0" applyFont="1" applyBorder="1" applyAlignment="1">
      <alignment horizontal="center" vertical="center" wrapText="1" readingOrder="1"/>
    </xf>
    <xf numFmtId="0" fontId="43" fillId="0" borderId="22" xfId="0" applyFont="1" applyBorder="1" applyAlignment="1">
      <alignment horizontal="center" vertical="center" wrapText="1" readingOrder="1"/>
    </xf>
    <xf numFmtId="0" fontId="42" fillId="0" borderId="23" xfId="0" applyFont="1" applyBorder="1" applyAlignment="1">
      <alignment horizontal="left" indent="1" readingOrder="1"/>
    </xf>
    <xf numFmtId="0" fontId="43" fillId="0" borderId="16" xfId="0" applyFont="1" applyBorder="1" applyAlignment="1">
      <alignment horizontal="center" wrapText="1" readingOrder="1"/>
    </xf>
    <xf numFmtId="0" fontId="43" fillId="0" borderId="16" xfId="0" applyFont="1" applyBorder="1" applyAlignment="1">
      <alignment horizontal="center" vertical="center" wrapText="1" readingOrder="1"/>
    </xf>
    <xf numFmtId="10" fontId="42" fillId="0" borderId="16" xfId="0" applyNumberFormat="1" applyFont="1" applyBorder="1" applyAlignment="1">
      <alignment horizontal="center" vertical="center" wrapText="1" readingOrder="1"/>
    </xf>
    <xf numFmtId="0" fontId="44" fillId="0" borderId="16" xfId="0" applyFont="1" applyBorder="1" applyAlignment="1">
      <alignment horizontal="center" vertical="center" wrapText="1" readingOrder="1"/>
    </xf>
    <xf numFmtId="0" fontId="43" fillId="0" borderId="24" xfId="0" applyFont="1" applyBorder="1" applyAlignment="1">
      <alignment horizontal="center" vertical="center" wrapText="1" readingOrder="1"/>
    </xf>
    <xf numFmtId="0" fontId="42" fillId="0" borderId="23" xfId="0" applyFont="1" applyBorder="1" applyAlignment="1">
      <alignment horizontal="left" wrapText="1" indent="1" readingOrder="1"/>
    </xf>
    <xf numFmtId="0" fontId="42" fillId="0" borderId="25" xfId="0" applyFont="1" applyBorder="1" applyAlignment="1">
      <alignment horizontal="left" wrapText="1" indent="1" readingOrder="1"/>
    </xf>
    <xf numFmtId="0" fontId="43" fillId="0" borderId="26" xfId="0" applyFont="1" applyBorder="1" applyAlignment="1">
      <alignment horizontal="center" vertical="center" wrapText="1" readingOrder="1"/>
    </xf>
    <xf numFmtId="10" fontId="42" fillId="0" borderId="26" xfId="0" applyNumberFormat="1" applyFont="1" applyBorder="1" applyAlignment="1">
      <alignment horizontal="center" vertical="center" wrapText="1" readingOrder="1"/>
    </xf>
    <xf numFmtId="0" fontId="44" fillId="0" borderId="26" xfId="0" applyFont="1" applyBorder="1" applyAlignment="1">
      <alignment horizontal="center" vertical="center" wrapText="1" readingOrder="1"/>
    </xf>
    <xf numFmtId="0" fontId="43" fillId="0" borderId="27" xfId="0" applyFont="1" applyBorder="1" applyAlignment="1">
      <alignment horizontal="center" vertical="center" wrapText="1" readingOrder="1"/>
    </xf>
    <xf numFmtId="0" fontId="2" fillId="5" borderId="48" xfId="0" applyFont="1" applyFill="1" applyBorder="1" applyAlignment="1">
      <alignment horizontal="right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6" xfId="0" applyFont="1" applyBorder="1" applyAlignment="1">
      <alignment horizontal="right" vertical="center"/>
    </xf>
    <xf numFmtId="1" fontId="2" fillId="0" borderId="26" xfId="0" applyNumberFormat="1" applyFont="1" applyBorder="1" applyAlignment="1">
      <alignment horizontal="right" vertical="center"/>
    </xf>
    <xf numFmtId="1" fontId="2" fillId="0" borderId="27" xfId="0" applyNumberFormat="1" applyFont="1" applyBorder="1" applyAlignment="1">
      <alignment horizontal="right" vertical="center"/>
    </xf>
    <xf numFmtId="0" fontId="45" fillId="0" borderId="20" xfId="0" applyFont="1" applyBorder="1" applyAlignment="1">
      <alignment vertical="center"/>
    </xf>
    <xf numFmtId="0" fontId="45" fillId="0" borderId="21" xfId="0" applyFont="1" applyBorder="1" applyAlignment="1">
      <alignment horizontal="left" vertical="center"/>
    </xf>
    <xf numFmtId="0" fontId="45" fillId="0" borderId="21" xfId="0" applyFont="1" applyBorder="1" applyAlignment="1">
      <alignment horizontal="right" vertical="center"/>
    </xf>
    <xf numFmtId="1" fontId="45" fillId="0" borderId="21" xfId="0" applyNumberFormat="1" applyFont="1" applyBorder="1" applyAlignment="1">
      <alignment horizontal="right" vertical="center"/>
    </xf>
    <xf numFmtId="1" fontId="45" fillId="0" borderId="22" xfId="0" applyNumberFormat="1" applyFont="1" applyBorder="1" applyAlignment="1">
      <alignment horizontal="right" vertical="center"/>
    </xf>
    <xf numFmtId="0" fontId="45" fillId="0" borderId="23" xfId="0" applyFont="1" applyBorder="1" applyAlignment="1">
      <alignment vertical="center"/>
    </xf>
    <xf numFmtId="0" fontId="45" fillId="0" borderId="16" xfId="0" applyFont="1" applyBorder="1" applyAlignment="1">
      <alignment horizontal="left" vertical="center"/>
    </xf>
    <xf numFmtId="0" fontId="45" fillId="0" borderId="16" xfId="0" applyFont="1" applyBorder="1" applyAlignment="1">
      <alignment horizontal="right" vertical="center"/>
    </xf>
    <xf numFmtId="1" fontId="45" fillId="0" borderId="16" xfId="0" applyNumberFormat="1" applyFont="1" applyBorder="1" applyAlignment="1">
      <alignment horizontal="right" vertical="center"/>
    </xf>
    <xf numFmtId="1" fontId="45" fillId="0" borderId="24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right" vertical="center"/>
    </xf>
    <xf numFmtId="1" fontId="2" fillId="0" borderId="16" xfId="0" applyNumberFormat="1" applyFont="1" applyBorder="1" applyAlignment="1">
      <alignment horizontal="right" vertical="center"/>
    </xf>
    <xf numFmtId="0" fontId="30" fillId="8" borderId="49" xfId="0" applyFont="1" applyFill="1" applyBorder="1" applyAlignment="1">
      <alignment horizontal="center" vertical="center" wrapText="1"/>
    </xf>
    <xf numFmtId="0" fontId="30" fillId="8" borderId="50" xfId="0" applyFont="1" applyFill="1" applyBorder="1" applyAlignment="1">
      <alignment horizontal="center" vertical="center" wrapText="1"/>
    </xf>
    <xf numFmtId="0" fontId="30" fillId="8" borderId="51" xfId="0" applyFont="1" applyFill="1" applyBorder="1" applyAlignment="1">
      <alignment horizontal="center" vertical="center" wrapText="1"/>
    </xf>
    <xf numFmtId="0" fontId="46" fillId="3" borderId="20" xfId="0" applyFont="1" applyFill="1" applyBorder="1" applyAlignment="1">
      <alignment horizontal="center" vertical="center" wrapText="1"/>
    </xf>
    <xf numFmtId="0" fontId="46" fillId="3" borderId="21" xfId="0" applyFont="1" applyFill="1" applyBorder="1" applyAlignment="1">
      <alignment horizontal="center" vertical="center"/>
    </xf>
    <xf numFmtId="0" fontId="14" fillId="9" borderId="21" xfId="0" applyFont="1" applyFill="1" applyBorder="1" applyAlignment="1">
      <alignment horizontal="center" vertical="center"/>
    </xf>
    <xf numFmtId="0" fontId="15" fillId="10" borderId="21" xfId="0" applyFont="1" applyFill="1" applyBorder="1" applyAlignment="1">
      <alignment vertical="center"/>
    </xf>
    <xf numFmtId="0" fontId="14" fillId="9" borderId="21" xfId="0" applyFont="1" applyFill="1" applyBorder="1" applyAlignment="1">
      <alignment horizontal="center" vertical="center" wrapText="1"/>
    </xf>
    <xf numFmtId="0" fontId="15" fillId="10" borderId="21" xfId="0" applyFont="1" applyFill="1" applyBorder="1" applyAlignment="1">
      <alignment vertical="center" wrapText="1"/>
    </xf>
    <xf numFmtId="10" fontId="14" fillId="9" borderId="21" xfId="0" applyNumberFormat="1" applyFont="1" applyFill="1" applyBorder="1" applyAlignment="1">
      <alignment horizontal="center" vertical="center" wrapText="1"/>
    </xf>
    <xf numFmtId="10" fontId="15" fillId="10" borderId="22" xfId="0" applyNumberFormat="1" applyFont="1" applyFill="1" applyBorder="1" applyAlignment="1">
      <alignment vertical="center" wrapText="1"/>
    </xf>
    <xf numFmtId="0" fontId="25" fillId="0" borderId="25" xfId="0" applyFont="1" applyBorder="1" applyAlignment="1">
      <alignment vertical="center" wrapText="1"/>
    </xf>
    <xf numFmtId="0" fontId="25" fillId="0" borderId="26" xfId="0" applyFont="1" applyBorder="1" applyAlignment="1">
      <alignment vertical="center"/>
    </xf>
    <xf numFmtId="0" fontId="46" fillId="3" borderId="26" xfId="0" applyFont="1" applyFill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10" fontId="46" fillId="3" borderId="26" xfId="0" applyNumberFormat="1" applyFont="1" applyFill="1" applyBorder="1" applyAlignment="1">
      <alignment horizontal="center" vertical="center" wrapText="1"/>
    </xf>
    <xf numFmtId="10" fontId="46" fillId="3" borderId="27" xfId="0" applyNumberFormat="1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left" vertical="center"/>
    </xf>
    <xf numFmtId="0" fontId="16" fillId="3" borderId="29" xfId="0" applyFont="1" applyFill="1" applyBorder="1" applyAlignment="1">
      <alignment horizontal="center" vertical="center"/>
    </xf>
    <xf numFmtId="10" fontId="16" fillId="3" borderId="29" xfId="1" applyNumberFormat="1" applyFont="1" applyFill="1" applyBorder="1" applyAlignment="1">
      <alignment horizontal="center" vertical="center"/>
    </xf>
    <xf numFmtId="10" fontId="16" fillId="3" borderId="30" xfId="1" applyNumberFormat="1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left" vertical="center"/>
    </xf>
    <xf numFmtId="0" fontId="16" fillId="3" borderId="16" xfId="0" applyFont="1" applyFill="1" applyBorder="1" applyAlignment="1">
      <alignment horizontal="center" vertical="center"/>
    </xf>
    <xf numFmtId="10" fontId="16" fillId="3" borderId="16" xfId="1" applyNumberFormat="1" applyFont="1" applyFill="1" applyBorder="1" applyAlignment="1">
      <alignment horizontal="center" vertical="center"/>
    </xf>
    <xf numFmtId="10" fontId="16" fillId="3" borderId="24" xfId="1" applyNumberFormat="1" applyFont="1" applyFill="1" applyBorder="1" applyAlignment="1">
      <alignment horizontal="center" vertical="center"/>
    </xf>
    <xf numFmtId="0" fontId="47" fillId="3" borderId="16" xfId="0" applyFont="1" applyFill="1" applyBorder="1" applyAlignment="1">
      <alignment horizontal="left" vertical="center"/>
    </xf>
    <xf numFmtId="0" fontId="16" fillId="3" borderId="33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left" vertical="center"/>
    </xf>
    <xf numFmtId="0" fontId="16" fillId="3" borderId="34" xfId="0" applyFont="1" applyFill="1" applyBorder="1" applyAlignment="1">
      <alignment horizontal="center" vertical="center"/>
    </xf>
    <xf numFmtId="10" fontId="16" fillId="3" borderId="34" xfId="1" applyNumberFormat="1" applyFont="1" applyFill="1" applyBorder="1" applyAlignment="1">
      <alignment horizontal="center" vertical="center"/>
    </xf>
    <xf numFmtId="10" fontId="16" fillId="3" borderId="35" xfId="1" applyNumberFormat="1" applyFont="1" applyFill="1" applyBorder="1" applyAlignment="1">
      <alignment horizontal="center" vertical="center"/>
    </xf>
    <xf numFmtId="0" fontId="17" fillId="9" borderId="47" xfId="0" applyFont="1" applyFill="1" applyBorder="1" applyAlignment="1">
      <alignment horizontal="center" vertical="center"/>
    </xf>
    <xf numFmtId="0" fontId="25" fillId="10" borderId="44" xfId="0" applyFont="1" applyFill="1" applyBorder="1" applyAlignment="1">
      <alignment vertical="center"/>
    </xf>
    <xf numFmtId="0" fontId="17" fillId="9" borderId="44" xfId="0" applyFont="1" applyFill="1" applyBorder="1" applyAlignment="1">
      <alignment horizontal="center" vertical="center"/>
    </xf>
    <xf numFmtId="10" fontId="16" fillId="3" borderId="44" xfId="1" applyNumberFormat="1" applyFont="1" applyFill="1" applyBorder="1" applyAlignment="1">
      <alignment horizontal="center" vertical="center"/>
    </xf>
    <xf numFmtId="10" fontId="16" fillId="3" borderId="46" xfId="1" applyNumberFormat="1" applyFont="1" applyFill="1" applyBorder="1" applyAlignment="1">
      <alignment horizontal="center" vertical="center"/>
    </xf>
    <xf numFmtId="0" fontId="0" fillId="11" borderId="29" xfId="0" applyFill="1" applyBorder="1" applyAlignment="1">
      <alignment horizontal="left" vertical="top"/>
    </xf>
    <xf numFmtId="0" fontId="10" fillId="12" borderId="16" xfId="0" applyFont="1" applyFill="1" applyBorder="1" applyAlignment="1">
      <alignment horizontal="left" vertical="center"/>
    </xf>
    <xf numFmtId="0" fontId="10" fillId="12" borderId="16" xfId="0" applyFont="1" applyFill="1" applyBorder="1" applyAlignment="1">
      <alignment wrapText="1"/>
    </xf>
    <xf numFmtId="0" fontId="10" fillId="12" borderId="21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top" wrapText="1"/>
    </xf>
    <xf numFmtId="0" fontId="10" fillId="0" borderId="29" xfId="0" applyFont="1" applyBorder="1" applyAlignment="1">
      <alignment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29" xfId="0" applyFont="1" applyBorder="1" applyAlignment="1">
      <alignment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24" xfId="0" applyFont="1" applyBorder="1" applyAlignment="1">
      <alignment vertical="top"/>
    </xf>
    <xf numFmtId="0" fontId="10" fillId="12" borderId="16" xfId="0" applyFont="1" applyFill="1" applyBorder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1" fontId="23" fillId="0" borderId="34" xfId="0" applyNumberFormat="1" applyFont="1" applyBorder="1" applyAlignment="1">
      <alignment horizontal="center" vertical="center" wrapText="1"/>
    </xf>
    <xf numFmtId="1" fontId="23" fillId="0" borderId="29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right" vertical="center"/>
    </xf>
    <xf numFmtId="0" fontId="22" fillId="0" borderId="19" xfId="0" applyFont="1" applyBorder="1" applyAlignment="1">
      <alignment horizontal="right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1" fontId="5" fillId="2" borderId="26" xfId="0" applyNumberFormat="1" applyFont="1" applyFill="1" applyBorder="1" applyAlignment="1">
      <alignment horizontal="center" vertical="center" wrapText="1"/>
    </xf>
    <xf numFmtId="1" fontId="5" fillId="2" borderId="27" xfId="0" applyNumberFormat="1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" fontId="2" fillId="0" borderId="35" xfId="0" applyNumberFormat="1" applyFont="1" applyBorder="1" applyAlignment="1">
      <alignment horizontal="right" vertical="center"/>
    </xf>
    <xf numFmtId="0" fontId="45" fillId="0" borderId="28" xfId="0" applyFont="1" applyBorder="1" applyAlignment="1">
      <alignment vertical="center"/>
    </xf>
    <xf numFmtId="0" fontId="45" fillId="0" borderId="29" xfId="0" applyFont="1" applyBorder="1" applyAlignment="1">
      <alignment horizontal="left" vertical="center"/>
    </xf>
    <xf numFmtId="0" fontId="45" fillId="0" borderId="29" xfId="0" applyFont="1" applyBorder="1" applyAlignment="1">
      <alignment horizontal="right" vertical="center"/>
    </xf>
    <xf numFmtId="1" fontId="45" fillId="0" borderId="29" xfId="0" applyNumberFormat="1" applyFont="1" applyBorder="1" applyAlignment="1">
      <alignment horizontal="right" vertical="center"/>
    </xf>
    <xf numFmtId="1" fontId="45" fillId="0" borderId="30" xfId="0" applyNumberFormat="1" applyFont="1" applyBorder="1" applyAlignment="1">
      <alignment horizontal="right" vertical="center"/>
    </xf>
  </cellXfs>
  <cellStyles count="7">
    <cellStyle name="Normal" xfId="0" builtinId="0"/>
    <cellStyle name="Normal 2" xfId="3" xr:uid="{A1A7FFA1-B34E-49D7-8ECD-A53AAAB75950}"/>
    <cellStyle name="Normal 2 10" xfId="5" xr:uid="{65B23F1B-C15B-4848-9411-56D5846EB29E}"/>
    <cellStyle name="Normal 2 2" xfId="6" xr:uid="{E9494C2A-B520-460B-A776-37D74AD6B1B1}"/>
    <cellStyle name="Normal 5" xfId="2" xr:uid="{5ED01EB4-ECAA-485E-9ABB-D526C3D39B3D}"/>
    <cellStyle name="Normal 6" xfId="4" xr:uid="{0F9E0B11-F6AB-43E1-AD1B-17B4CE5E8054}"/>
    <cellStyle name="Percent" xfId="1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workbookViewId="0">
      <selection activeCell="H25" sqref="H25"/>
    </sheetView>
  </sheetViews>
  <sheetFormatPr defaultRowHeight="15" x14ac:dyDescent="0.25"/>
  <cols>
    <col min="3" max="3" width="33.7109375" customWidth="1"/>
    <col min="4" max="4" width="11" customWidth="1"/>
    <col min="5" max="5" width="12.5703125" customWidth="1"/>
    <col min="6" max="6" width="13.28515625" customWidth="1"/>
    <col min="7" max="7" width="12.85546875" customWidth="1"/>
    <col min="8" max="8" width="13.5703125" customWidth="1"/>
    <col min="9" max="9" width="14.28515625" customWidth="1"/>
    <col min="10" max="10" width="12.85546875" customWidth="1"/>
    <col min="11" max="11" width="13.5703125" customWidth="1"/>
    <col min="12" max="12" width="15.42578125" customWidth="1"/>
    <col min="13" max="13" width="12.7109375" customWidth="1"/>
    <col min="14" max="14" width="13" customWidth="1"/>
    <col min="15" max="15" width="14.85546875" customWidth="1"/>
    <col min="16" max="16" width="12.28515625" customWidth="1"/>
    <col min="17" max="17" width="13.85546875" customWidth="1"/>
    <col min="18" max="18" width="15.28515625" customWidth="1"/>
  </cols>
  <sheetData>
    <row r="1" spans="1:18" x14ac:dyDescent="0.25">
      <c r="A1" s="172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4"/>
    </row>
    <row r="2" spans="1:18" ht="15" customHeight="1" x14ac:dyDescent="0.25">
      <c r="A2" s="175" t="s">
        <v>1</v>
      </c>
      <c r="B2" s="175" t="s">
        <v>2</v>
      </c>
      <c r="C2" s="175" t="s">
        <v>3</v>
      </c>
      <c r="D2" s="178" t="s">
        <v>4</v>
      </c>
      <c r="E2" s="179"/>
      <c r="F2" s="180"/>
      <c r="G2" s="178" t="s">
        <v>5</v>
      </c>
      <c r="H2" s="179"/>
      <c r="I2" s="180"/>
      <c r="J2" s="178" t="s">
        <v>6</v>
      </c>
      <c r="K2" s="179"/>
      <c r="L2" s="180"/>
      <c r="M2" s="178" t="s">
        <v>7</v>
      </c>
      <c r="N2" s="179"/>
      <c r="O2" s="180"/>
      <c r="P2" s="178" t="s">
        <v>8</v>
      </c>
      <c r="Q2" s="179"/>
      <c r="R2" s="180"/>
    </row>
    <row r="3" spans="1:18" ht="15" customHeight="1" x14ac:dyDescent="0.25">
      <c r="A3" s="176"/>
      <c r="B3" s="176"/>
      <c r="C3" s="176"/>
      <c r="D3" s="181" t="s">
        <v>9</v>
      </c>
      <c r="E3" s="182"/>
      <c r="F3" s="183"/>
      <c r="G3" s="181" t="s">
        <v>10</v>
      </c>
      <c r="H3" s="182"/>
      <c r="I3" s="183"/>
      <c r="J3" s="181" t="s">
        <v>11</v>
      </c>
      <c r="K3" s="182"/>
      <c r="L3" s="183"/>
      <c r="M3" s="181" t="s">
        <v>12</v>
      </c>
      <c r="N3" s="182"/>
      <c r="O3" s="183"/>
      <c r="P3" s="181"/>
      <c r="Q3" s="182"/>
      <c r="R3" s="183"/>
    </row>
    <row r="4" spans="1:18" ht="30" x14ac:dyDescent="0.25">
      <c r="A4" s="177"/>
      <c r="B4" s="177"/>
      <c r="C4" s="177"/>
      <c r="D4" s="1" t="s">
        <v>13</v>
      </c>
      <c r="E4" s="1" t="s">
        <v>14</v>
      </c>
      <c r="F4" s="1" t="s">
        <v>15</v>
      </c>
      <c r="G4" s="1" t="s">
        <v>13</v>
      </c>
      <c r="H4" s="1" t="s">
        <v>14</v>
      </c>
      <c r="I4" s="1" t="s">
        <v>15</v>
      </c>
      <c r="J4" s="1" t="s">
        <v>13</v>
      </c>
      <c r="K4" s="1" t="s">
        <v>14</v>
      </c>
      <c r="L4" s="1" t="s">
        <v>15</v>
      </c>
      <c r="M4" s="1" t="s">
        <v>13</v>
      </c>
      <c r="N4" s="1" t="s">
        <v>14</v>
      </c>
      <c r="O4" s="1" t="s">
        <v>15</v>
      </c>
      <c r="P4" s="1" t="s">
        <v>13</v>
      </c>
      <c r="Q4" s="1" t="s">
        <v>14</v>
      </c>
      <c r="R4" s="1" t="s">
        <v>15</v>
      </c>
    </row>
    <row r="5" spans="1:18" x14ac:dyDescent="0.25">
      <c r="A5" s="2">
        <v>1.1000000000000001</v>
      </c>
      <c r="B5" s="3"/>
      <c r="C5" s="2" t="s">
        <v>16</v>
      </c>
      <c r="D5" s="3">
        <v>23179</v>
      </c>
      <c r="E5" s="3">
        <v>55.53</v>
      </c>
      <c r="F5" s="3">
        <v>55.53</v>
      </c>
      <c r="G5" s="3">
        <v>26874</v>
      </c>
      <c r="H5" s="3">
        <v>669.46</v>
      </c>
      <c r="I5" s="3">
        <v>668.76</v>
      </c>
      <c r="J5" s="3">
        <v>13777</v>
      </c>
      <c r="K5" s="3">
        <v>1120.51</v>
      </c>
      <c r="L5" s="3">
        <v>1119.1300000000001</v>
      </c>
      <c r="M5" s="3">
        <v>2134</v>
      </c>
      <c r="N5" s="3">
        <v>312.45999999999998</v>
      </c>
      <c r="O5" s="3">
        <v>312.38</v>
      </c>
      <c r="P5" s="3">
        <f>D5+G5+J5+M5</f>
        <v>65964</v>
      </c>
      <c r="Q5" s="3">
        <f t="shared" ref="Q5:R16" si="0">E5+H5+K5+N5</f>
        <v>2157.96</v>
      </c>
      <c r="R5" s="3">
        <f t="shared" si="0"/>
        <v>2155.8000000000002</v>
      </c>
    </row>
    <row r="6" spans="1:18" x14ac:dyDescent="0.25">
      <c r="A6" s="2">
        <v>2.1</v>
      </c>
      <c r="B6" s="3"/>
      <c r="C6" s="2" t="s">
        <v>17</v>
      </c>
      <c r="D6" s="3">
        <v>19305</v>
      </c>
      <c r="E6" s="3">
        <v>42.44</v>
      </c>
      <c r="F6" s="3">
        <v>41.64</v>
      </c>
      <c r="G6" s="3">
        <v>26437</v>
      </c>
      <c r="H6" s="3">
        <v>731.17</v>
      </c>
      <c r="I6" s="3">
        <v>729.87</v>
      </c>
      <c r="J6" s="3">
        <v>14441</v>
      </c>
      <c r="K6" s="3">
        <v>1264.69</v>
      </c>
      <c r="L6" s="3">
        <v>1263.1400000000001</v>
      </c>
      <c r="M6" s="3">
        <v>1313</v>
      </c>
      <c r="N6" s="3">
        <v>237.82</v>
      </c>
      <c r="O6" s="3">
        <v>237.82</v>
      </c>
      <c r="P6" s="3">
        <f t="shared" ref="P6:P16" si="1">D6+G6+J6+M6</f>
        <v>61496</v>
      </c>
      <c r="Q6" s="3">
        <f t="shared" si="0"/>
        <v>2276.12</v>
      </c>
      <c r="R6" s="3">
        <f t="shared" si="0"/>
        <v>2272.4700000000003</v>
      </c>
    </row>
    <row r="7" spans="1:18" x14ac:dyDescent="0.25">
      <c r="A7" s="2">
        <v>2.2000000000000002</v>
      </c>
      <c r="B7" s="3"/>
      <c r="C7" s="2" t="s">
        <v>18</v>
      </c>
      <c r="D7" s="3">
        <v>1327</v>
      </c>
      <c r="E7" s="3">
        <v>3.49</v>
      </c>
      <c r="F7" s="3">
        <v>3.27</v>
      </c>
      <c r="G7" s="3">
        <v>6300</v>
      </c>
      <c r="H7" s="3">
        <v>124.03</v>
      </c>
      <c r="I7" s="3">
        <v>114.14</v>
      </c>
      <c r="J7" s="3">
        <v>1917</v>
      </c>
      <c r="K7" s="3">
        <v>143.63</v>
      </c>
      <c r="L7" s="3">
        <v>101.09</v>
      </c>
      <c r="M7" s="3">
        <v>2</v>
      </c>
      <c r="N7" s="3">
        <v>0.3</v>
      </c>
      <c r="O7" s="3">
        <v>0.3</v>
      </c>
      <c r="P7" s="3">
        <f t="shared" si="1"/>
        <v>9546</v>
      </c>
      <c r="Q7" s="3">
        <f t="shared" si="0"/>
        <v>271.45</v>
      </c>
      <c r="R7" s="3">
        <f t="shared" si="0"/>
        <v>218.8</v>
      </c>
    </row>
    <row r="8" spans="1:18" x14ac:dyDescent="0.25">
      <c r="A8" s="2">
        <v>2.2999999999999998</v>
      </c>
      <c r="B8" s="3"/>
      <c r="C8" s="2" t="s">
        <v>19</v>
      </c>
      <c r="D8" s="3">
        <v>22043</v>
      </c>
      <c r="E8" s="3">
        <v>72.7</v>
      </c>
      <c r="F8" s="3">
        <v>72.650000000000006</v>
      </c>
      <c r="G8" s="3">
        <v>23250</v>
      </c>
      <c r="H8" s="3">
        <v>265.07</v>
      </c>
      <c r="I8" s="3">
        <v>265.01</v>
      </c>
      <c r="J8" s="3">
        <v>493</v>
      </c>
      <c r="K8" s="3">
        <v>33.659999999999997</v>
      </c>
      <c r="L8" s="3">
        <v>33.659999999999997</v>
      </c>
      <c r="M8" s="3">
        <v>64</v>
      </c>
      <c r="N8" s="3">
        <v>8.14</v>
      </c>
      <c r="O8" s="3">
        <v>8.14</v>
      </c>
      <c r="P8" s="3">
        <f t="shared" si="1"/>
        <v>45850</v>
      </c>
      <c r="Q8" s="3">
        <f t="shared" si="0"/>
        <v>379.56999999999994</v>
      </c>
      <c r="R8" s="3">
        <f t="shared" si="0"/>
        <v>379.45999999999992</v>
      </c>
    </row>
    <row r="9" spans="1:18" x14ac:dyDescent="0.25">
      <c r="A9" s="2">
        <v>2.4</v>
      </c>
      <c r="B9" s="3"/>
      <c r="C9" s="2" t="s">
        <v>20</v>
      </c>
      <c r="D9" s="3">
        <v>3320</v>
      </c>
      <c r="E9" s="3">
        <v>8.3000000000000007</v>
      </c>
      <c r="F9" s="3">
        <v>8.2899999999999991</v>
      </c>
      <c r="G9" s="3">
        <v>9215</v>
      </c>
      <c r="H9" s="3">
        <v>241.2</v>
      </c>
      <c r="I9" s="3">
        <v>240.55</v>
      </c>
      <c r="J9" s="3">
        <v>4798</v>
      </c>
      <c r="K9" s="3">
        <v>418.15</v>
      </c>
      <c r="L9" s="3">
        <v>417.77</v>
      </c>
      <c r="M9" s="3">
        <v>14</v>
      </c>
      <c r="N9" s="3">
        <v>2.59</v>
      </c>
      <c r="O9" s="3">
        <v>2.59</v>
      </c>
      <c r="P9" s="3">
        <f t="shared" si="1"/>
        <v>17347</v>
      </c>
      <c r="Q9" s="3">
        <f t="shared" si="0"/>
        <v>670.24</v>
      </c>
      <c r="R9" s="3">
        <f t="shared" si="0"/>
        <v>669.2</v>
      </c>
    </row>
    <row r="10" spans="1:18" x14ac:dyDescent="0.25">
      <c r="A10" s="2">
        <v>2.5</v>
      </c>
      <c r="B10" s="3"/>
      <c r="C10" s="2" t="s">
        <v>21</v>
      </c>
      <c r="D10" s="3">
        <v>1283</v>
      </c>
      <c r="E10" s="3">
        <v>3.21</v>
      </c>
      <c r="F10" s="3">
        <v>2.98</v>
      </c>
      <c r="G10" s="3">
        <v>4406</v>
      </c>
      <c r="H10" s="3">
        <v>94.36</v>
      </c>
      <c r="I10" s="3">
        <v>89.73</v>
      </c>
      <c r="J10" s="3">
        <v>1775</v>
      </c>
      <c r="K10" s="3">
        <v>148.69</v>
      </c>
      <c r="L10" s="3">
        <v>143.5</v>
      </c>
      <c r="M10" s="3">
        <v>13</v>
      </c>
      <c r="N10" s="3">
        <v>2.35</v>
      </c>
      <c r="O10" s="3">
        <v>2.2999999999999998</v>
      </c>
      <c r="P10" s="3">
        <f t="shared" si="1"/>
        <v>7477</v>
      </c>
      <c r="Q10" s="3">
        <f t="shared" si="0"/>
        <v>248.60999999999999</v>
      </c>
      <c r="R10" s="3">
        <f t="shared" si="0"/>
        <v>238.51000000000002</v>
      </c>
    </row>
    <row r="11" spans="1:18" x14ac:dyDescent="0.25">
      <c r="A11" s="2">
        <v>2.6</v>
      </c>
      <c r="B11" s="3"/>
      <c r="C11" s="2" t="s">
        <v>22</v>
      </c>
      <c r="D11" s="3">
        <v>2205</v>
      </c>
      <c r="E11" s="3">
        <v>5.63</v>
      </c>
      <c r="F11" s="3">
        <v>5.63</v>
      </c>
      <c r="G11" s="3">
        <v>2376</v>
      </c>
      <c r="H11" s="3">
        <v>46.33</v>
      </c>
      <c r="I11" s="3">
        <v>46.31</v>
      </c>
      <c r="J11" s="3">
        <v>1020</v>
      </c>
      <c r="K11" s="3">
        <v>84.63</v>
      </c>
      <c r="L11" s="3">
        <v>84.6</v>
      </c>
      <c r="M11" s="3">
        <v>92</v>
      </c>
      <c r="N11" s="3">
        <v>14.57</v>
      </c>
      <c r="O11" s="3">
        <v>14.57</v>
      </c>
      <c r="P11" s="3">
        <f t="shared" si="1"/>
        <v>5693</v>
      </c>
      <c r="Q11" s="3">
        <f t="shared" si="0"/>
        <v>151.16</v>
      </c>
      <c r="R11" s="3">
        <f t="shared" si="0"/>
        <v>151.10999999999999</v>
      </c>
    </row>
    <row r="12" spans="1:18" x14ac:dyDescent="0.25">
      <c r="A12" s="2">
        <v>2.7</v>
      </c>
      <c r="B12" s="3"/>
      <c r="C12" s="2" t="s">
        <v>23</v>
      </c>
      <c r="D12" s="3">
        <v>1177</v>
      </c>
      <c r="E12" s="3">
        <v>3.14</v>
      </c>
      <c r="F12" s="3">
        <v>3.12</v>
      </c>
      <c r="G12" s="3">
        <v>715</v>
      </c>
      <c r="H12" s="3">
        <v>18.510000000000002</v>
      </c>
      <c r="I12" s="3">
        <v>18.39</v>
      </c>
      <c r="J12" s="3">
        <v>345</v>
      </c>
      <c r="K12" s="3">
        <v>26.66</v>
      </c>
      <c r="L12" s="3">
        <v>26.06</v>
      </c>
      <c r="M12" s="3">
        <v>30</v>
      </c>
      <c r="N12" s="3">
        <v>4.54</v>
      </c>
      <c r="O12" s="3">
        <v>4.5</v>
      </c>
      <c r="P12" s="3">
        <f t="shared" si="1"/>
        <v>2267</v>
      </c>
      <c r="Q12" s="3">
        <f t="shared" si="0"/>
        <v>52.85</v>
      </c>
      <c r="R12" s="3">
        <f t="shared" si="0"/>
        <v>52.07</v>
      </c>
    </row>
    <row r="13" spans="1:18" x14ac:dyDescent="0.25">
      <c r="A13" s="2">
        <v>2.8</v>
      </c>
      <c r="B13" s="3"/>
      <c r="C13" s="2" t="s">
        <v>24</v>
      </c>
      <c r="D13" s="3">
        <v>5796</v>
      </c>
      <c r="E13" s="3">
        <v>20.059999999999999</v>
      </c>
      <c r="F13" s="3">
        <v>19.579999999999998</v>
      </c>
      <c r="G13" s="3">
        <v>24908</v>
      </c>
      <c r="H13" s="3">
        <v>583.1</v>
      </c>
      <c r="I13" s="3">
        <v>563.37</v>
      </c>
      <c r="J13" s="3">
        <v>9504</v>
      </c>
      <c r="K13" s="3">
        <v>800.52</v>
      </c>
      <c r="L13" s="3">
        <v>794.01</v>
      </c>
      <c r="M13" s="3">
        <v>195</v>
      </c>
      <c r="N13" s="3">
        <v>12.98</v>
      </c>
      <c r="O13" s="3">
        <v>12.62</v>
      </c>
      <c r="P13" s="3">
        <f t="shared" si="1"/>
        <v>40403</v>
      </c>
      <c r="Q13" s="3">
        <f t="shared" si="0"/>
        <v>1416.6599999999999</v>
      </c>
      <c r="R13" s="3">
        <f t="shared" si="0"/>
        <v>1389.58</v>
      </c>
    </row>
    <row r="14" spans="1:18" x14ac:dyDescent="0.25">
      <c r="A14" s="2">
        <v>2.9</v>
      </c>
      <c r="B14" s="3"/>
      <c r="C14" s="2" t="s">
        <v>25</v>
      </c>
      <c r="D14" s="3">
        <v>2696</v>
      </c>
      <c r="E14" s="3">
        <v>7.59</v>
      </c>
      <c r="F14" s="3">
        <v>6.96</v>
      </c>
      <c r="G14" s="3">
        <v>14588</v>
      </c>
      <c r="H14" s="3">
        <v>319.56</v>
      </c>
      <c r="I14" s="3">
        <v>306.35000000000002</v>
      </c>
      <c r="J14" s="3">
        <v>3245</v>
      </c>
      <c r="K14" s="3">
        <v>273.14</v>
      </c>
      <c r="L14" s="3">
        <v>255.27</v>
      </c>
      <c r="M14" s="3">
        <v>9</v>
      </c>
      <c r="N14" s="3">
        <v>1.75</v>
      </c>
      <c r="O14" s="3">
        <v>1.55</v>
      </c>
      <c r="P14" s="3">
        <f t="shared" si="1"/>
        <v>20538</v>
      </c>
      <c r="Q14" s="3">
        <f t="shared" si="0"/>
        <v>602.04</v>
      </c>
      <c r="R14" s="3">
        <f t="shared" si="0"/>
        <v>570.13</v>
      </c>
    </row>
    <row r="15" spans="1:18" x14ac:dyDescent="0.25">
      <c r="A15" s="2">
        <v>2.1</v>
      </c>
      <c r="B15" s="3"/>
      <c r="C15" s="2" t="s">
        <v>26</v>
      </c>
      <c r="D15" s="3">
        <v>298</v>
      </c>
      <c r="E15" s="3">
        <v>1.17</v>
      </c>
      <c r="F15" s="3">
        <v>1.1299999999999999</v>
      </c>
      <c r="G15" s="3">
        <v>1701</v>
      </c>
      <c r="H15" s="3">
        <v>49.64</v>
      </c>
      <c r="I15" s="3">
        <v>49.46</v>
      </c>
      <c r="J15" s="3">
        <v>932</v>
      </c>
      <c r="K15" s="3">
        <v>77.569999999999993</v>
      </c>
      <c r="L15" s="3">
        <v>77.31</v>
      </c>
      <c r="M15" s="3">
        <v>1</v>
      </c>
      <c r="N15" s="3">
        <v>0.2</v>
      </c>
      <c r="O15" s="3">
        <v>0.2</v>
      </c>
      <c r="P15" s="3">
        <f t="shared" si="1"/>
        <v>2932</v>
      </c>
      <c r="Q15" s="3">
        <f t="shared" si="0"/>
        <v>128.57999999999998</v>
      </c>
      <c r="R15" s="3">
        <f t="shared" si="0"/>
        <v>128.1</v>
      </c>
    </row>
    <row r="16" spans="1:18" x14ac:dyDescent="0.25">
      <c r="A16" s="2">
        <v>2.11</v>
      </c>
      <c r="B16" s="3"/>
      <c r="C16" s="2" t="s">
        <v>27</v>
      </c>
      <c r="D16" s="3">
        <v>1616</v>
      </c>
      <c r="E16" s="3">
        <v>5.13</v>
      </c>
      <c r="F16" s="3">
        <v>4.93</v>
      </c>
      <c r="G16" s="3">
        <v>6357</v>
      </c>
      <c r="H16" s="3">
        <v>152.63999999999999</v>
      </c>
      <c r="I16" s="3">
        <v>148.86000000000001</v>
      </c>
      <c r="J16" s="3">
        <v>3121</v>
      </c>
      <c r="K16" s="3">
        <v>258.31</v>
      </c>
      <c r="L16" s="3">
        <v>249.63</v>
      </c>
      <c r="M16" s="3">
        <v>65</v>
      </c>
      <c r="N16" s="3">
        <v>10.47</v>
      </c>
      <c r="O16" s="3">
        <v>10.47</v>
      </c>
      <c r="P16" s="3">
        <f t="shared" si="1"/>
        <v>11159</v>
      </c>
      <c r="Q16" s="3">
        <f t="shared" si="0"/>
        <v>426.55</v>
      </c>
      <c r="R16" s="3">
        <f t="shared" si="0"/>
        <v>413.89000000000004</v>
      </c>
    </row>
    <row r="17" spans="1:18" s="6" customFormat="1" x14ac:dyDescent="0.25">
      <c r="A17" s="5"/>
      <c r="B17" s="5"/>
      <c r="C17" s="5" t="s">
        <v>8</v>
      </c>
      <c r="D17" s="5">
        <f>SUM(D5:D16)</f>
        <v>84245</v>
      </c>
      <c r="E17" s="5">
        <f t="shared" ref="E17:O17" si="2">SUM(E5:E16)</f>
        <v>228.39</v>
      </c>
      <c r="F17" s="5">
        <f t="shared" si="2"/>
        <v>225.71</v>
      </c>
      <c r="G17" s="5">
        <f t="shared" si="2"/>
        <v>147127</v>
      </c>
      <c r="H17" s="5">
        <f t="shared" si="2"/>
        <v>3295.0699999999997</v>
      </c>
      <c r="I17" s="5">
        <f t="shared" si="2"/>
        <v>3240.7999999999997</v>
      </c>
      <c r="J17" s="5">
        <f t="shared" si="2"/>
        <v>55368</v>
      </c>
      <c r="K17" s="5">
        <f t="shared" si="2"/>
        <v>4650.16</v>
      </c>
      <c r="L17" s="5">
        <f t="shared" si="2"/>
        <v>4565.170000000001</v>
      </c>
      <c r="M17" s="5">
        <f t="shared" si="2"/>
        <v>3932</v>
      </c>
      <c r="N17" s="5">
        <f t="shared" si="2"/>
        <v>608.17000000000007</v>
      </c>
      <c r="O17" s="5">
        <f t="shared" si="2"/>
        <v>607.44000000000005</v>
      </c>
      <c r="P17" s="5">
        <f>SUM(P5:P16)</f>
        <v>290672</v>
      </c>
      <c r="Q17" s="5">
        <f t="shared" ref="Q17:R17" si="3">SUM(Q5:Q16)</f>
        <v>8781.7899999999991</v>
      </c>
      <c r="R17" s="5">
        <f t="shared" si="3"/>
        <v>8639.119999999999</v>
      </c>
    </row>
    <row r="18" spans="1:18" ht="15" customHeight="1" x14ac:dyDescent="0.25">
      <c r="A18" s="2">
        <v>3</v>
      </c>
      <c r="B18" s="169" t="s">
        <v>28</v>
      </c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1"/>
      <c r="R18" s="4"/>
    </row>
    <row r="19" spans="1:18" x14ac:dyDescent="0.25">
      <c r="A19" s="2">
        <v>3.1</v>
      </c>
      <c r="B19" s="3"/>
      <c r="C19" s="2" t="s">
        <v>29</v>
      </c>
      <c r="D19" s="3">
        <v>2</v>
      </c>
      <c r="E19" s="3">
        <v>0.01</v>
      </c>
      <c r="F19" s="3">
        <v>0</v>
      </c>
      <c r="G19" s="3">
        <v>15</v>
      </c>
      <c r="H19" s="3">
        <v>0.47</v>
      </c>
      <c r="I19" s="3">
        <v>0.38</v>
      </c>
      <c r="J19" s="3">
        <v>20</v>
      </c>
      <c r="K19" s="3">
        <v>1.51</v>
      </c>
      <c r="L19" s="3">
        <v>1.28</v>
      </c>
      <c r="M19" s="3">
        <v>0</v>
      </c>
      <c r="N19" s="3">
        <v>0</v>
      </c>
      <c r="O19" s="3">
        <v>0</v>
      </c>
      <c r="P19" s="3">
        <f t="shared" ref="P19:R36" si="4">D19+G19+J19+M19</f>
        <v>37</v>
      </c>
      <c r="Q19" s="3">
        <f t="shared" si="4"/>
        <v>1.99</v>
      </c>
      <c r="R19" s="3">
        <f t="shared" si="4"/>
        <v>1.6600000000000001</v>
      </c>
    </row>
    <row r="20" spans="1:18" x14ac:dyDescent="0.25">
      <c r="A20" s="2">
        <v>3.2</v>
      </c>
      <c r="B20" s="3"/>
      <c r="C20" s="2" t="s">
        <v>397</v>
      </c>
      <c r="D20" s="3">
        <v>0</v>
      </c>
      <c r="E20" s="3">
        <v>0</v>
      </c>
      <c r="F20" s="3">
        <v>0</v>
      </c>
      <c r="G20" s="3">
        <v>2</v>
      </c>
      <c r="H20" s="3">
        <v>0.09</v>
      </c>
      <c r="I20" s="3">
        <v>0.09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f t="shared" si="4"/>
        <v>2</v>
      </c>
      <c r="Q20" s="3">
        <f t="shared" si="4"/>
        <v>0.09</v>
      </c>
      <c r="R20" s="3">
        <f t="shared" si="4"/>
        <v>0.09</v>
      </c>
    </row>
    <row r="21" spans="1:18" x14ac:dyDescent="0.25">
      <c r="A21" s="2">
        <v>3.3</v>
      </c>
      <c r="B21" s="3"/>
      <c r="C21" s="2" t="s">
        <v>30</v>
      </c>
      <c r="D21" s="3">
        <v>2</v>
      </c>
      <c r="E21" s="3">
        <v>0</v>
      </c>
      <c r="F21" s="3">
        <v>0</v>
      </c>
      <c r="G21" s="3">
        <v>12</v>
      </c>
      <c r="H21" s="3">
        <v>0.53</v>
      </c>
      <c r="I21" s="3">
        <v>0.53</v>
      </c>
      <c r="J21" s="3">
        <v>14</v>
      </c>
      <c r="K21" s="3">
        <v>1.08</v>
      </c>
      <c r="L21" s="3">
        <v>1.08</v>
      </c>
      <c r="M21" s="3">
        <v>0</v>
      </c>
      <c r="N21" s="3">
        <v>0</v>
      </c>
      <c r="O21" s="3">
        <v>0</v>
      </c>
      <c r="P21" s="3">
        <f t="shared" si="4"/>
        <v>28</v>
      </c>
      <c r="Q21" s="3">
        <f t="shared" si="4"/>
        <v>1.61</v>
      </c>
      <c r="R21" s="3">
        <f t="shared" si="4"/>
        <v>1.61</v>
      </c>
    </row>
    <row r="22" spans="1:18" x14ac:dyDescent="0.25">
      <c r="A22" s="2">
        <v>3.4</v>
      </c>
      <c r="B22" s="3"/>
      <c r="C22" s="2" t="s">
        <v>31</v>
      </c>
      <c r="D22" s="3">
        <v>36</v>
      </c>
      <c r="E22" s="3">
        <v>0.09</v>
      </c>
      <c r="F22" s="3">
        <v>0.02</v>
      </c>
      <c r="G22" s="3">
        <v>95</v>
      </c>
      <c r="H22" s="3">
        <v>2.86</v>
      </c>
      <c r="I22" s="3">
        <v>0.63</v>
      </c>
      <c r="J22" s="3">
        <v>30</v>
      </c>
      <c r="K22" s="3">
        <v>2.46</v>
      </c>
      <c r="L22" s="3">
        <v>1.53</v>
      </c>
      <c r="M22" s="3">
        <v>0</v>
      </c>
      <c r="N22" s="3">
        <v>0</v>
      </c>
      <c r="O22" s="3">
        <v>0</v>
      </c>
      <c r="P22" s="3">
        <f t="shared" si="4"/>
        <v>161</v>
      </c>
      <c r="Q22" s="3">
        <f t="shared" si="4"/>
        <v>5.41</v>
      </c>
      <c r="R22" s="3">
        <f t="shared" si="4"/>
        <v>2.1800000000000002</v>
      </c>
    </row>
    <row r="23" spans="1:18" x14ac:dyDescent="0.25">
      <c r="A23" s="2">
        <v>3.5</v>
      </c>
      <c r="B23" s="3"/>
      <c r="C23" s="2" t="s">
        <v>32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f t="shared" si="4"/>
        <v>0</v>
      </c>
      <c r="Q23" s="3">
        <f t="shared" si="4"/>
        <v>0</v>
      </c>
      <c r="R23" s="3">
        <f t="shared" si="4"/>
        <v>0</v>
      </c>
    </row>
    <row r="24" spans="1:18" x14ac:dyDescent="0.25">
      <c r="A24" s="2">
        <v>3.6</v>
      </c>
      <c r="B24" s="3"/>
      <c r="C24" s="2" t="s">
        <v>398</v>
      </c>
      <c r="D24" s="3">
        <v>1</v>
      </c>
      <c r="E24" s="3">
        <v>0</v>
      </c>
      <c r="F24" s="3">
        <v>0</v>
      </c>
      <c r="G24" s="3">
        <v>1</v>
      </c>
      <c r="H24" s="3">
        <v>0.05</v>
      </c>
      <c r="I24" s="3">
        <v>0.05</v>
      </c>
      <c r="J24" s="3">
        <v>1</v>
      </c>
      <c r="K24" s="3">
        <v>0.06</v>
      </c>
      <c r="L24" s="3">
        <v>0.06</v>
      </c>
      <c r="M24" s="3">
        <v>0</v>
      </c>
      <c r="N24" s="3">
        <v>0</v>
      </c>
      <c r="O24" s="3">
        <v>0</v>
      </c>
      <c r="P24" s="3">
        <f t="shared" si="4"/>
        <v>3</v>
      </c>
      <c r="Q24" s="3">
        <f t="shared" si="4"/>
        <v>0.11</v>
      </c>
      <c r="R24" s="3">
        <f t="shared" si="4"/>
        <v>0.11</v>
      </c>
    </row>
    <row r="25" spans="1:18" x14ac:dyDescent="0.25">
      <c r="A25" s="2">
        <v>3.7</v>
      </c>
      <c r="B25" s="3"/>
      <c r="C25" s="2" t="s">
        <v>33</v>
      </c>
      <c r="D25" s="3">
        <v>32031</v>
      </c>
      <c r="E25" s="3">
        <v>135.04</v>
      </c>
      <c r="F25" s="3">
        <v>135.04</v>
      </c>
      <c r="G25" s="3">
        <v>136380</v>
      </c>
      <c r="H25" s="3">
        <v>872.69</v>
      </c>
      <c r="I25" s="3">
        <v>872.69</v>
      </c>
      <c r="J25" s="3">
        <v>8</v>
      </c>
      <c r="K25" s="3">
        <v>0.47</v>
      </c>
      <c r="L25" s="3">
        <v>0.47</v>
      </c>
      <c r="M25" s="3">
        <v>0</v>
      </c>
      <c r="N25" s="3">
        <v>0</v>
      </c>
      <c r="O25" s="3">
        <v>0</v>
      </c>
      <c r="P25" s="3">
        <f t="shared" si="4"/>
        <v>168419</v>
      </c>
      <c r="Q25" s="3">
        <f t="shared" si="4"/>
        <v>1008.2</v>
      </c>
      <c r="R25" s="3">
        <f t="shared" si="4"/>
        <v>1008.2</v>
      </c>
    </row>
    <row r="26" spans="1:18" x14ac:dyDescent="0.25">
      <c r="A26" s="2">
        <v>3.8</v>
      </c>
      <c r="B26" s="3"/>
      <c r="C26" s="2" t="s">
        <v>34</v>
      </c>
      <c r="D26" s="3">
        <v>0</v>
      </c>
      <c r="E26" s="3">
        <v>0</v>
      </c>
      <c r="F26" s="3">
        <v>0</v>
      </c>
      <c r="G26" s="3">
        <v>1</v>
      </c>
      <c r="H26" s="3">
        <v>0.04</v>
      </c>
      <c r="I26" s="3">
        <v>0.04</v>
      </c>
      <c r="J26" s="3">
        <v>4</v>
      </c>
      <c r="K26" s="3">
        <v>0.4</v>
      </c>
      <c r="L26" s="3">
        <v>0.4</v>
      </c>
      <c r="M26" s="3">
        <v>0</v>
      </c>
      <c r="N26" s="3">
        <v>0</v>
      </c>
      <c r="O26" s="3">
        <v>0</v>
      </c>
      <c r="P26" s="3">
        <f t="shared" si="4"/>
        <v>5</v>
      </c>
      <c r="Q26" s="3">
        <f t="shared" si="4"/>
        <v>0.44</v>
      </c>
      <c r="R26" s="3">
        <f t="shared" si="4"/>
        <v>0.44</v>
      </c>
    </row>
    <row r="27" spans="1:18" x14ac:dyDescent="0.25">
      <c r="A27" s="2">
        <v>3.9</v>
      </c>
      <c r="B27" s="3"/>
      <c r="C27" s="2" t="s">
        <v>35</v>
      </c>
      <c r="D27" s="3">
        <v>386</v>
      </c>
      <c r="E27" s="3">
        <v>1.61</v>
      </c>
      <c r="F27" s="3">
        <v>1.45</v>
      </c>
      <c r="G27" s="3">
        <v>28496</v>
      </c>
      <c r="H27" s="3">
        <v>964.38</v>
      </c>
      <c r="I27" s="3">
        <v>947.49</v>
      </c>
      <c r="J27" s="3">
        <v>9057</v>
      </c>
      <c r="K27" s="3">
        <v>634.85</v>
      </c>
      <c r="L27" s="3">
        <v>621.79999999999995</v>
      </c>
      <c r="M27" s="3">
        <v>622</v>
      </c>
      <c r="N27" s="3">
        <v>87.3</v>
      </c>
      <c r="O27" s="3">
        <v>86.37</v>
      </c>
      <c r="P27" s="3">
        <f t="shared" si="4"/>
        <v>38561</v>
      </c>
      <c r="Q27" s="3">
        <f t="shared" si="4"/>
        <v>1688.14</v>
      </c>
      <c r="R27" s="3">
        <f t="shared" si="4"/>
        <v>1657.1100000000001</v>
      </c>
    </row>
    <row r="28" spans="1:18" x14ac:dyDescent="0.25">
      <c r="A28" s="2">
        <v>3.1</v>
      </c>
      <c r="B28" s="3"/>
      <c r="C28" s="2" t="s">
        <v>36</v>
      </c>
      <c r="D28" s="3">
        <v>44755</v>
      </c>
      <c r="E28" s="3">
        <v>174.5</v>
      </c>
      <c r="F28" s="3">
        <v>174.49</v>
      </c>
      <c r="G28" s="3">
        <v>48976</v>
      </c>
      <c r="H28" s="3">
        <v>449.25</v>
      </c>
      <c r="I28" s="3">
        <v>440.48</v>
      </c>
      <c r="J28" s="3">
        <v>1872</v>
      </c>
      <c r="K28" s="3">
        <v>141.86000000000001</v>
      </c>
      <c r="L28" s="3">
        <v>131.86000000000001</v>
      </c>
      <c r="M28" s="3">
        <v>54</v>
      </c>
      <c r="N28" s="3">
        <v>7.66</v>
      </c>
      <c r="O28" s="3">
        <v>7.66</v>
      </c>
      <c r="P28" s="3">
        <f t="shared" si="4"/>
        <v>95657</v>
      </c>
      <c r="Q28" s="3">
        <f t="shared" si="4"/>
        <v>773.27</v>
      </c>
      <c r="R28" s="3">
        <f t="shared" si="4"/>
        <v>754.49</v>
      </c>
    </row>
    <row r="29" spans="1:18" x14ac:dyDescent="0.25">
      <c r="A29" s="2">
        <v>3.11</v>
      </c>
      <c r="B29" s="3"/>
      <c r="C29" s="2" t="s">
        <v>37</v>
      </c>
      <c r="D29" s="3">
        <v>69323</v>
      </c>
      <c r="E29" s="3">
        <v>249.93</v>
      </c>
      <c r="F29" s="3">
        <v>249.93</v>
      </c>
      <c r="G29" s="3">
        <v>86467</v>
      </c>
      <c r="H29" s="3">
        <v>944.8</v>
      </c>
      <c r="I29" s="3">
        <v>944.8</v>
      </c>
      <c r="J29" s="3">
        <v>1753</v>
      </c>
      <c r="K29" s="3">
        <v>107.76</v>
      </c>
      <c r="L29" s="3">
        <v>107.76</v>
      </c>
      <c r="M29" s="3">
        <v>0</v>
      </c>
      <c r="N29" s="3">
        <v>0</v>
      </c>
      <c r="O29" s="3">
        <v>0</v>
      </c>
      <c r="P29" s="3">
        <f t="shared" si="4"/>
        <v>157543</v>
      </c>
      <c r="Q29" s="3">
        <f t="shared" si="4"/>
        <v>1302.49</v>
      </c>
      <c r="R29" s="3">
        <f t="shared" si="4"/>
        <v>1302.49</v>
      </c>
    </row>
    <row r="30" spans="1:18" x14ac:dyDescent="0.25">
      <c r="A30" s="2">
        <v>3.12</v>
      </c>
      <c r="B30" s="3"/>
      <c r="C30" s="2" t="s">
        <v>38</v>
      </c>
      <c r="D30" s="3">
        <v>10392</v>
      </c>
      <c r="E30" s="3">
        <v>49.28</v>
      </c>
      <c r="F30" s="3">
        <v>45.77</v>
      </c>
      <c r="G30" s="3">
        <v>24258</v>
      </c>
      <c r="H30" s="3">
        <v>183.18</v>
      </c>
      <c r="I30" s="3">
        <v>179.33</v>
      </c>
      <c r="J30" s="3">
        <v>516</v>
      </c>
      <c r="K30" s="3">
        <v>38.619999999999997</v>
      </c>
      <c r="L30" s="3">
        <v>37.409999999999997</v>
      </c>
      <c r="M30" s="3">
        <v>0</v>
      </c>
      <c r="N30" s="3">
        <v>0</v>
      </c>
      <c r="O30" s="3">
        <v>0</v>
      </c>
      <c r="P30" s="3">
        <f t="shared" si="4"/>
        <v>35166</v>
      </c>
      <c r="Q30" s="3">
        <f t="shared" si="4"/>
        <v>271.08</v>
      </c>
      <c r="R30" s="3">
        <f t="shared" si="4"/>
        <v>262.51</v>
      </c>
    </row>
    <row r="31" spans="1:18" x14ac:dyDescent="0.25">
      <c r="A31" s="2">
        <v>3.13</v>
      </c>
      <c r="B31" s="3"/>
      <c r="C31" s="2" t="s">
        <v>39</v>
      </c>
      <c r="D31" s="3">
        <v>11262</v>
      </c>
      <c r="E31" s="3">
        <v>48.81</v>
      </c>
      <c r="F31" s="3">
        <v>48.81</v>
      </c>
      <c r="G31" s="3">
        <v>33395</v>
      </c>
      <c r="H31" s="3">
        <v>636.19000000000005</v>
      </c>
      <c r="I31" s="3">
        <v>636.19000000000005</v>
      </c>
      <c r="J31" s="3">
        <v>7751</v>
      </c>
      <c r="K31" s="3">
        <v>567.11</v>
      </c>
      <c r="L31" s="3">
        <v>567.11</v>
      </c>
      <c r="M31" s="3">
        <v>74</v>
      </c>
      <c r="N31" s="3">
        <v>10.49</v>
      </c>
      <c r="O31" s="3">
        <v>10.49</v>
      </c>
      <c r="P31" s="3">
        <f t="shared" si="4"/>
        <v>52482</v>
      </c>
      <c r="Q31" s="3">
        <f t="shared" si="4"/>
        <v>1262.6000000000001</v>
      </c>
      <c r="R31" s="3">
        <f t="shared" si="4"/>
        <v>1262.6000000000001</v>
      </c>
    </row>
    <row r="32" spans="1:18" x14ac:dyDescent="0.25">
      <c r="A32" s="2">
        <v>3.14</v>
      </c>
      <c r="B32" s="3"/>
      <c r="C32" s="2" t="s">
        <v>40</v>
      </c>
      <c r="D32" s="3">
        <v>2058</v>
      </c>
      <c r="E32" s="3">
        <v>8.69</v>
      </c>
      <c r="F32" s="3">
        <v>8.69</v>
      </c>
      <c r="G32" s="3">
        <v>402</v>
      </c>
      <c r="H32" s="3">
        <v>2.7</v>
      </c>
      <c r="I32" s="3">
        <v>2.7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f t="shared" si="4"/>
        <v>2460</v>
      </c>
      <c r="Q32" s="3">
        <f t="shared" si="4"/>
        <v>11.39</v>
      </c>
      <c r="R32" s="3">
        <f t="shared" si="4"/>
        <v>11.39</v>
      </c>
    </row>
    <row r="33" spans="1:18" x14ac:dyDescent="0.25">
      <c r="A33" s="2">
        <v>3.15</v>
      </c>
      <c r="B33" s="3"/>
      <c r="C33" s="2" t="s">
        <v>41</v>
      </c>
      <c r="D33" s="3">
        <v>4671</v>
      </c>
      <c r="E33" s="3">
        <v>18.97</v>
      </c>
      <c r="F33" s="3">
        <v>18.97</v>
      </c>
      <c r="G33" s="3">
        <v>20064</v>
      </c>
      <c r="H33" s="3">
        <v>129.51</v>
      </c>
      <c r="I33" s="3">
        <v>129.51</v>
      </c>
      <c r="J33" s="3">
        <v>276</v>
      </c>
      <c r="K33" s="3">
        <v>17.05</v>
      </c>
      <c r="L33" s="3">
        <v>17.05</v>
      </c>
      <c r="M33" s="3">
        <v>0</v>
      </c>
      <c r="N33" s="3">
        <v>0</v>
      </c>
      <c r="O33" s="3">
        <v>0</v>
      </c>
      <c r="P33" s="3">
        <f t="shared" si="4"/>
        <v>25011</v>
      </c>
      <c r="Q33" s="3">
        <f t="shared" si="4"/>
        <v>165.53</v>
      </c>
      <c r="R33" s="3">
        <f t="shared" si="4"/>
        <v>165.53</v>
      </c>
    </row>
    <row r="34" spans="1:18" x14ac:dyDescent="0.25">
      <c r="A34" s="2">
        <v>3.16</v>
      </c>
      <c r="B34" s="3"/>
      <c r="C34" s="2" t="s">
        <v>42</v>
      </c>
      <c r="D34" s="3">
        <v>23207</v>
      </c>
      <c r="E34" s="3">
        <v>94.05</v>
      </c>
      <c r="F34" s="3">
        <v>94.05</v>
      </c>
      <c r="G34" s="3">
        <v>68706</v>
      </c>
      <c r="H34" s="3">
        <v>762.9</v>
      </c>
      <c r="I34" s="3">
        <v>762.9</v>
      </c>
      <c r="J34" s="3">
        <v>19</v>
      </c>
      <c r="K34" s="3">
        <v>1.26</v>
      </c>
      <c r="L34" s="3">
        <v>1.26</v>
      </c>
      <c r="M34" s="3">
        <v>0</v>
      </c>
      <c r="N34" s="3">
        <v>0</v>
      </c>
      <c r="O34" s="3">
        <v>0</v>
      </c>
      <c r="P34" s="3">
        <f t="shared" si="4"/>
        <v>91932</v>
      </c>
      <c r="Q34" s="3">
        <f t="shared" si="4"/>
        <v>858.20999999999992</v>
      </c>
      <c r="R34" s="3">
        <f t="shared" si="4"/>
        <v>858.20999999999992</v>
      </c>
    </row>
    <row r="35" spans="1:18" s="6" customFormat="1" x14ac:dyDescent="0.25">
      <c r="A35" s="2">
        <v>3.17</v>
      </c>
      <c r="B35" s="3"/>
      <c r="C35" s="2" t="s">
        <v>43</v>
      </c>
      <c r="D35" s="3">
        <v>9374</v>
      </c>
      <c r="E35" s="3">
        <v>36.880000000000003</v>
      </c>
      <c r="F35" s="3">
        <v>36.880000000000003</v>
      </c>
      <c r="G35" s="3">
        <v>41136</v>
      </c>
      <c r="H35" s="3">
        <v>581.54999999999995</v>
      </c>
      <c r="I35" s="3">
        <v>581.41999999999996</v>
      </c>
      <c r="J35" s="3">
        <v>1425</v>
      </c>
      <c r="K35" s="3">
        <v>89.32</v>
      </c>
      <c r="L35" s="3">
        <v>89.22</v>
      </c>
      <c r="M35" s="3">
        <v>0</v>
      </c>
      <c r="N35" s="3">
        <v>0</v>
      </c>
      <c r="O35" s="3">
        <v>0</v>
      </c>
      <c r="P35" s="3">
        <f t="shared" si="4"/>
        <v>51935</v>
      </c>
      <c r="Q35" s="3">
        <f t="shared" si="4"/>
        <v>707.75</v>
      </c>
      <c r="R35" s="3">
        <f t="shared" si="4"/>
        <v>707.52</v>
      </c>
    </row>
    <row r="36" spans="1:18" ht="15" customHeight="1" x14ac:dyDescent="0.25">
      <c r="A36" s="2">
        <v>3.18</v>
      </c>
      <c r="B36" s="3"/>
      <c r="C36" s="2" t="s">
        <v>44</v>
      </c>
      <c r="D36" s="3">
        <v>172</v>
      </c>
      <c r="E36" s="3">
        <v>0.71</v>
      </c>
      <c r="F36" s="3">
        <v>0.71</v>
      </c>
      <c r="G36" s="3">
        <v>1698</v>
      </c>
      <c r="H36" s="3">
        <v>60.41</v>
      </c>
      <c r="I36" s="3">
        <v>60.41</v>
      </c>
      <c r="J36" s="3">
        <v>1863</v>
      </c>
      <c r="K36" s="3">
        <v>154.47</v>
      </c>
      <c r="L36" s="3">
        <v>154.47</v>
      </c>
      <c r="M36" s="3">
        <v>93</v>
      </c>
      <c r="N36" s="3">
        <v>16.899999999999999</v>
      </c>
      <c r="O36" s="3">
        <v>16.899999999999999</v>
      </c>
      <c r="P36" s="3">
        <f t="shared" si="4"/>
        <v>3826</v>
      </c>
      <c r="Q36" s="3">
        <f t="shared" si="4"/>
        <v>232.49</v>
      </c>
      <c r="R36" s="3">
        <f t="shared" si="4"/>
        <v>232.49</v>
      </c>
    </row>
    <row r="37" spans="1:18" x14ac:dyDescent="0.25">
      <c r="A37" s="5"/>
      <c r="B37" s="5"/>
      <c r="C37" s="5" t="s">
        <v>8</v>
      </c>
      <c r="D37" s="5">
        <f>SUM(D19:D36)</f>
        <v>207672</v>
      </c>
      <c r="E37" s="5">
        <f t="shared" ref="E37:O37" si="5">SUM(E19:E36)</f>
        <v>818.57</v>
      </c>
      <c r="F37" s="5">
        <f t="shared" si="5"/>
        <v>814.81000000000006</v>
      </c>
      <c r="G37" s="5">
        <f t="shared" si="5"/>
        <v>490104</v>
      </c>
      <c r="H37" s="5">
        <f t="shared" si="5"/>
        <v>5591.5999999999995</v>
      </c>
      <c r="I37" s="5">
        <f t="shared" si="5"/>
        <v>5559.6399999999994</v>
      </c>
      <c r="J37" s="5">
        <f t="shared" si="5"/>
        <v>24609</v>
      </c>
      <c r="K37" s="5">
        <f t="shared" si="5"/>
        <v>1758.28</v>
      </c>
      <c r="L37" s="5">
        <f t="shared" si="5"/>
        <v>1732.76</v>
      </c>
      <c r="M37" s="5">
        <f t="shared" si="5"/>
        <v>843</v>
      </c>
      <c r="N37" s="5">
        <f t="shared" si="5"/>
        <v>122.35</v>
      </c>
      <c r="O37" s="5">
        <f t="shared" si="5"/>
        <v>121.41999999999999</v>
      </c>
      <c r="P37" s="5">
        <f>SUM(P19:P36)</f>
        <v>723228</v>
      </c>
      <c r="Q37" s="5">
        <f t="shared" ref="Q37:R37" si="6">SUM(Q19:Q36)</f>
        <v>8290.8000000000011</v>
      </c>
      <c r="R37" s="5">
        <f t="shared" si="6"/>
        <v>8228.630000000001</v>
      </c>
    </row>
    <row r="38" spans="1:18" s="6" customFormat="1" x14ac:dyDescent="0.25">
      <c r="A38" s="2">
        <v>4</v>
      </c>
      <c r="B38" s="169" t="s">
        <v>45</v>
      </c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1"/>
      <c r="R38" s="4"/>
    </row>
    <row r="39" spans="1:18" ht="15" customHeight="1" x14ac:dyDescent="0.25">
      <c r="A39" s="2">
        <v>4.0999999999999996</v>
      </c>
      <c r="B39" s="3"/>
      <c r="C39" s="2" t="s">
        <v>46</v>
      </c>
      <c r="D39" s="3">
        <v>19028</v>
      </c>
      <c r="E39" s="3">
        <v>72.540000000000006</v>
      </c>
      <c r="F39" s="3">
        <v>72.540000000000006</v>
      </c>
      <c r="G39" s="3">
        <v>181011</v>
      </c>
      <c r="H39" s="3">
        <v>3224.98</v>
      </c>
      <c r="I39" s="3">
        <v>3224.98</v>
      </c>
      <c r="J39" s="3">
        <v>4789</v>
      </c>
      <c r="K39" s="3">
        <v>370.19</v>
      </c>
      <c r="L39" s="3">
        <v>370.19</v>
      </c>
      <c r="M39" s="3">
        <v>63</v>
      </c>
      <c r="N39" s="3">
        <v>11.42</v>
      </c>
      <c r="O39" s="3">
        <v>11.42</v>
      </c>
      <c r="P39" s="3">
        <f t="shared" ref="P39:R40" si="7">D39+G39+J39+M39</f>
        <v>204891</v>
      </c>
      <c r="Q39" s="3">
        <f t="shared" si="7"/>
        <v>3679.13</v>
      </c>
      <c r="R39" s="3">
        <f t="shared" si="7"/>
        <v>3679.13</v>
      </c>
    </row>
    <row r="40" spans="1:18" x14ac:dyDescent="0.25">
      <c r="A40" s="3"/>
      <c r="B40" s="3"/>
      <c r="C40" s="5" t="s">
        <v>8</v>
      </c>
      <c r="D40" s="5">
        <v>19028</v>
      </c>
      <c r="E40" s="5">
        <v>72.540000000000006</v>
      </c>
      <c r="F40" s="5">
        <v>72.540000000000006</v>
      </c>
      <c r="G40" s="5">
        <v>181011</v>
      </c>
      <c r="H40" s="5">
        <v>3224.98</v>
      </c>
      <c r="I40" s="5">
        <v>3224.98</v>
      </c>
      <c r="J40" s="5">
        <v>4789</v>
      </c>
      <c r="K40" s="5">
        <v>370.19</v>
      </c>
      <c r="L40" s="5">
        <v>370.19</v>
      </c>
      <c r="M40" s="5">
        <v>63</v>
      </c>
      <c r="N40" s="5">
        <v>11.42</v>
      </c>
      <c r="O40" s="5">
        <v>11.42</v>
      </c>
      <c r="P40" s="5">
        <f t="shared" si="7"/>
        <v>204891</v>
      </c>
      <c r="Q40" s="5">
        <f t="shared" si="7"/>
        <v>3679.13</v>
      </c>
      <c r="R40" s="5">
        <f t="shared" si="7"/>
        <v>3679.13</v>
      </c>
    </row>
    <row r="41" spans="1:18" x14ac:dyDescent="0.25">
      <c r="A41" s="2">
        <v>7</v>
      </c>
      <c r="B41" s="169" t="s">
        <v>47</v>
      </c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1"/>
      <c r="R41" s="4"/>
    </row>
    <row r="42" spans="1:18" x14ac:dyDescent="0.25">
      <c r="A42" s="2">
        <v>7.1</v>
      </c>
      <c r="B42" s="3"/>
      <c r="C42" s="2" t="s">
        <v>48</v>
      </c>
      <c r="D42" s="3">
        <v>1</v>
      </c>
      <c r="E42" s="3">
        <v>0.01</v>
      </c>
      <c r="F42" s="3">
        <v>0.01</v>
      </c>
      <c r="G42" s="3">
        <v>40664</v>
      </c>
      <c r="H42" s="3">
        <v>255.66</v>
      </c>
      <c r="I42" s="3">
        <v>255.66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f t="shared" ref="P42:R49" si="8">D42+G42+J42+M42</f>
        <v>40665</v>
      </c>
      <c r="Q42" s="3">
        <f t="shared" si="8"/>
        <v>255.67</v>
      </c>
      <c r="R42" s="3">
        <f t="shared" si="8"/>
        <v>255.67</v>
      </c>
    </row>
    <row r="43" spans="1:18" x14ac:dyDescent="0.25">
      <c r="A43" s="2">
        <v>7.2</v>
      </c>
      <c r="B43" s="3"/>
      <c r="C43" s="2" t="s">
        <v>49</v>
      </c>
      <c r="D43" s="3">
        <v>4402</v>
      </c>
      <c r="E43" s="3">
        <v>18.57</v>
      </c>
      <c r="F43" s="3">
        <v>18.57</v>
      </c>
      <c r="G43" s="3">
        <v>6681</v>
      </c>
      <c r="H43" s="3">
        <v>44.22</v>
      </c>
      <c r="I43" s="3">
        <v>44.22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f t="shared" si="8"/>
        <v>11083</v>
      </c>
      <c r="Q43" s="3">
        <f t="shared" si="8"/>
        <v>62.79</v>
      </c>
      <c r="R43" s="3">
        <f t="shared" si="8"/>
        <v>62.79</v>
      </c>
    </row>
    <row r="44" spans="1:18" x14ac:dyDescent="0.25">
      <c r="A44" s="2">
        <v>7.3</v>
      </c>
      <c r="B44" s="3"/>
      <c r="C44" s="2" t="s">
        <v>50</v>
      </c>
      <c r="D44" s="3">
        <v>20745</v>
      </c>
      <c r="E44" s="3">
        <v>89.82</v>
      </c>
      <c r="F44" s="3">
        <v>89.82</v>
      </c>
      <c r="G44" s="3">
        <v>52252</v>
      </c>
      <c r="H44" s="3">
        <v>435.68</v>
      </c>
      <c r="I44" s="3">
        <v>435.68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f t="shared" si="8"/>
        <v>72997</v>
      </c>
      <c r="Q44" s="3">
        <f t="shared" si="8"/>
        <v>525.5</v>
      </c>
      <c r="R44" s="3">
        <f t="shared" si="8"/>
        <v>525.5</v>
      </c>
    </row>
    <row r="45" spans="1:18" x14ac:dyDescent="0.25">
      <c r="A45" s="2">
        <v>7.4</v>
      </c>
      <c r="B45" s="3"/>
      <c r="C45" s="2" t="s">
        <v>51</v>
      </c>
      <c r="D45" s="3">
        <v>989</v>
      </c>
      <c r="E45" s="3">
        <v>4.72</v>
      </c>
      <c r="F45" s="3">
        <v>4.7</v>
      </c>
      <c r="G45" s="3">
        <v>31711</v>
      </c>
      <c r="H45" s="3">
        <v>253.86</v>
      </c>
      <c r="I45" s="3">
        <v>253.86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f t="shared" si="8"/>
        <v>32700</v>
      </c>
      <c r="Q45" s="3">
        <f t="shared" si="8"/>
        <v>258.58000000000004</v>
      </c>
      <c r="R45" s="3">
        <f t="shared" si="8"/>
        <v>258.56</v>
      </c>
    </row>
    <row r="46" spans="1:18" x14ac:dyDescent="0.25">
      <c r="A46" s="2">
        <v>7.5</v>
      </c>
      <c r="B46" s="3"/>
      <c r="C46" s="2" t="s">
        <v>52</v>
      </c>
      <c r="D46" s="3">
        <v>9926</v>
      </c>
      <c r="E46" s="3">
        <v>44.02</v>
      </c>
      <c r="F46" s="3">
        <v>44.02</v>
      </c>
      <c r="G46" s="3">
        <v>21138</v>
      </c>
      <c r="H46" s="3">
        <v>164.83</v>
      </c>
      <c r="I46" s="3">
        <v>164.83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f t="shared" si="8"/>
        <v>31064</v>
      </c>
      <c r="Q46" s="3">
        <f t="shared" si="8"/>
        <v>208.85000000000002</v>
      </c>
      <c r="R46" s="3">
        <f t="shared" si="8"/>
        <v>208.85000000000002</v>
      </c>
    </row>
    <row r="47" spans="1:18" x14ac:dyDescent="0.25">
      <c r="A47" s="2">
        <v>7.6</v>
      </c>
      <c r="B47" s="3"/>
      <c r="C47" s="2" t="s">
        <v>53</v>
      </c>
      <c r="D47" s="3">
        <v>14477</v>
      </c>
      <c r="E47" s="3">
        <v>63.77</v>
      </c>
      <c r="F47" s="3">
        <v>63.77</v>
      </c>
      <c r="G47" s="3">
        <v>59478</v>
      </c>
      <c r="H47" s="3">
        <v>492.77</v>
      </c>
      <c r="I47" s="3">
        <v>492.77</v>
      </c>
      <c r="J47" s="3">
        <v>4925</v>
      </c>
      <c r="K47" s="3">
        <v>360.15</v>
      </c>
      <c r="L47" s="3">
        <v>360.15</v>
      </c>
      <c r="M47" s="3">
        <v>0</v>
      </c>
      <c r="N47" s="3">
        <v>0</v>
      </c>
      <c r="O47" s="3">
        <v>0</v>
      </c>
      <c r="P47" s="3">
        <f t="shared" si="8"/>
        <v>78880</v>
      </c>
      <c r="Q47" s="3">
        <f t="shared" si="8"/>
        <v>916.68999999999994</v>
      </c>
      <c r="R47" s="3">
        <f t="shared" si="8"/>
        <v>916.68999999999994</v>
      </c>
    </row>
    <row r="48" spans="1:18" s="6" customFormat="1" x14ac:dyDescent="0.25">
      <c r="A48" s="2">
        <v>7.7</v>
      </c>
      <c r="B48" s="3"/>
      <c r="C48" s="2" t="s">
        <v>54</v>
      </c>
      <c r="D48" s="3">
        <v>738</v>
      </c>
      <c r="E48" s="3">
        <v>3.42</v>
      </c>
      <c r="F48" s="3">
        <v>3.42</v>
      </c>
      <c r="G48" s="3">
        <v>2384</v>
      </c>
      <c r="H48" s="3">
        <v>15.39</v>
      </c>
      <c r="I48" s="3">
        <v>15.39</v>
      </c>
      <c r="J48" s="3">
        <v>2</v>
      </c>
      <c r="K48" s="3">
        <v>0.2</v>
      </c>
      <c r="L48" s="3">
        <v>0.2</v>
      </c>
      <c r="M48" s="3">
        <v>0</v>
      </c>
      <c r="N48" s="3">
        <v>0</v>
      </c>
      <c r="O48" s="3">
        <v>0</v>
      </c>
      <c r="P48" s="3">
        <f t="shared" si="8"/>
        <v>3124</v>
      </c>
      <c r="Q48" s="3">
        <f t="shared" si="8"/>
        <v>19.010000000000002</v>
      </c>
      <c r="R48" s="3">
        <f t="shared" si="8"/>
        <v>19.010000000000002</v>
      </c>
    </row>
    <row r="49" spans="1:18" x14ac:dyDescent="0.25">
      <c r="A49" s="2">
        <v>7.8</v>
      </c>
      <c r="B49" s="3"/>
      <c r="C49" s="2" t="s">
        <v>55</v>
      </c>
      <c r="D49" s="3">
        <v>1074</v>
      </c>
      <c r="E49" s="3">
        <v>4.4400000000000004</v>
      </c>
      <c r="F49" s="3">
        <v>4.4400000000000004</v>
      </c>
      <c r="G49" s="3">
        <v>6124</v>
      </c>
      <c r="H49" s="3">
        <v>43.15</v>
      </c>
      <c r="I49" s="3">
        <v>43.15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f t="shared" si="8"/>
        <v>7198</v>
      </c>
      <c r="Q49" s="3">
        <f t="shared" si="8"/>
        <v>47.589999999999996</v>
      </c>
      <c r="R49" s="3">
        <f t="shared" si="8"/>
        <v>47.589999999999996</v>
      </c>
    </row>
    <row r="50" spans="1:18" x14ac:dyDescent="0.25">
      <c r="A50" s="3"/>
      <c r="B50" s="3"/>
      <c r="C50" s="5" t="s">
        <v>8</v>
      </c>
      <c r="D50" s="5">
        <f>SUM(D42:D49)</f>
        <v>52352</v>
      </c>
      <c r="E50" s="5">
        <f t="shared" ref="E50:O50" si="9">SUM(E42:E49)</f>
        <v>228.76999999999998</v>
      </c>
      <c r="F50" s="5">
        <f t="shared" si="9"/>
        <v>228.75</v>
      </c>
      <c r="G50" s="5">
        <f t="shared" si="9"/>
        <v>220432</v>
      </c>
      <c r="H50" s="5">
        <f t="shared" si="9"/>
        <v>1705.5600000000002</v>
      </c>
      <c r="I50" s="5">
        <f t="shared" si="9"/>
        <v>1705.5600000000002</v>
      </c>
      <c r="J50" s="5">
        <f t="shared" si="9"/>
        <v>4927</v>
      </c>
      <c r="K50" s="5">
        <f t="shared" si="9"/>
        <v>360.34999999999997</v>
      </c>
      <c r="L50" s="5">
        <f t="shared" si="9"/>
        <v>360.34999999999997</v>
      </c>
      <c r="M50" s="5">
        <f t="shared" si="9"/>
        <v>0</v>
      </c>
      <c r="N50" s="5">
        <f t="shared" si="9"/>
        <v>0</v>
      </c>
      <c r="O50" s="5">
        <f t="shared" si="9"/>
        <v>0</v>
      </c>
      <c r="P50" s="5">
        <f>SUM(P42:P49)</f>
        <v>277711</v>
      </c>
      <c r="Q50" s="5">
        <f t="shared" ref="Q50:R50" si="10">SUM(Q42:Q49)</f>
        <v>2294.6800000000003</v>
      </c>
      <c r="R50" s="5">
        <f t="shared" si="10"/>
        <v>2294.6600000000003</v>
      </c>
    </row>
    <row r="51" spans="1:18" x14ac:dyDescent="0.25">
      <c r="A51" s="3"/>
      <c r="B51" s="3"/>
      <c r="C51" s="5" t="s">
        <v>56</v>
      </c>
      <c r="D51" s="5">
        <f>D50+D40+D37+D17</f>
        <v>363297</v>
      </c>
      <c r="E51" s="5">
        <f t="shared" ref="E51:O51" si="11">E50+E40+E37+E17</f>
        <v>1348.27</v>
      </c>
      <c r="F51" s="5">
        <f t="shared" si="11"/>
        <v>1341.8100000000002</v>
      </c>
      <c r="G51" s="5">
        <f t="shared" si="11"/>
        <v>1038674</v>
      </c>
      <c r="H51" s="5">
        <f t="shared" si="11"/>
        <v>13817.21</v>
      </c>
      <c r="I51" s="5">
        <f t="shared" si="11"/>
        <v>13730.98</v>
      </c>
      <c r="J51" s="5">
        <f t="shared" si="11"/>
        <v>89693</v>
      </c>
      <c r="K51" s="5">
        <f t="shared" si="11"/>
        <v>7138.98</v>
      </c>
      <c r="L51" s="5">
        <f t="shared" si="11"/>
        <v>7028.4700000000012</v>
      </c>
      <c r="M51" s="5">
        <f t="shared" si="11"/>
        <v>4838</v>
      </c>
      <c r="N51" s="5">
        <f t="shared" si="11"/>
        <v>741.94</v>
      </c>
      <c r="O51" s="5">
        <f t="shared" si="11"/>
        <v>740.28</v>
      </c>
      <c r="P51" s="5">
        <f>P50+P40+P37+P17</f>
        <v>1496502</v>
      </c>
      <c r="Q51" s="148">
        <f t="shared" ref="Q51:R51" si="12">Q50+Q40+Q37+Q17</f>
        <v>23046.400000000001</v>
      </c>
      <c r="R51" s="5">
        <f t="shared" si="12"/>
        <v>22841.54</v>
      </c>
    </row>
  </sheetData>
  <mergeCells count="16">
    <mergeCell ref="B38:Q38"/>
    <mergeCell ref="B41:Q41"/>
    <mergeCell ref="A1:R1"/>
    <mergeCell ref="A2:A4"/>
    <mergeCell ref="B2:B4"/>
    <mergeCell ref="C2:C4"/>
    <mergeCell ref="D2:F2"/>
    <mergeCell ref="G2:I2"/>
    <mergeCell ref="J2:L2"/>
    <mergeCell ref="M2:O2"/>
    <mergeCell ref="P2:R3"/>
    <mergeCell ref="D3:F3"/>
    <mergeCell ref="G3:I3"/>
    <mergeCell ref="J3:L3"/>
    <mergeCell ref="M3:O3"/>
    <mergeCell ref="B18:Q1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B87F-66EC-4D92-B8D3-CF44C3FDBB9E}">
  <dimension ref="A1:I72"/>
  <sheetViews>
    <sheetView topLeftCell="A46" workbookViewId="0">
      <selection activeCell="J27" sqref="J27"/>
    </sheetView>
  </sheetViews>
  <sheetFormatPr defaultRowHeight="15" x14ac:dyDescent="0.25"/>
  <cols>
    <col min="2" max="2" width="42.5703125" bestFit="1" customWidth="1"/>
    <col min="3" max="3" width="14" customWidth="1"/>
    <col min="8" max="8" width="10.85546875" customWidth="1"/>
    <col min="9" max="9" width="11.7109375" customWidth="1"/>
  </cols>
  <sheetData>
    <row r="1" spans="1:9" x14ac:dyDescent="0.25">
      <c r="A1" s="214" t="s">
        <v>200</v>
      </c>
      <c r="B1" s="214"/>
      <c r="C1" s="214"/>
      <c r="D1" s="214"/>
      <c r="E1" s="214"/>
      <c r="F1" s="214"/>
      <c r="G1" s="214"/>
      <c r="H1" s="214"/>
    </row>
    <row r="2" spans="1:9" x14ac:dyDescent="0.25">
      <c r="A2" s="214" t="s">
        <v>58</v>
      </c>
      <c r="B2" s="214"/>
      <c r="C2" s="214"/>
      <c r="D2" s="214"/>
      <c r="E2" s="214"/>
      <c r="F2" s="214"/>
      <c r="G2" s="214"/>
      <c r="H2" s="214"/>
    </row>
    <row r="3" spans="1:9" ht="15" customHeight="1" x14ac:dyDescent="0.25">
      <c r="A3" s="233" t="s">
        <v>457</v>
      </c>
      <c r="B3" s="233"/>
      <c r="C3" s="233"/>
      <c r="D3" s="233"/>
      <c r="E3" s="233"/>
      <c r="F3" s="233"/>
      <c r="G3" s="233"/>
      <c r="H3" s="233"/>
      <c r="I3" s="233"/>
    </row>
    <row r="4" spans="1:9" ht="15.75" customHeight="1" thickBot="1" x14ac:dyDescent="0.3">
      <c r="A4" s="366" t="s">
        <v>201</v>
      </c>
      <c r="B4" s="366"/>
      <c r="C4" s="366"/>
      <c r="D4" s="366"/>
      <c r="E4" s="366"/>
      <c r="F4" s="366"/>
      <c r="G4" s="366"/>
      <c r="H4" s="366"/>
      <c r="I4" s="366"/>
    </row>
    <row r="5" spans="1:9" ht="45" customHeight="1" x14ac:dyDescent="0.25">
      <c r="A5" s="215" t="s">
        <v>202</v>
      </c>
      <c r="B5" s="217" t="s">
        <v>63</v>
      </c>
      <c r="C5" s="22" t="s">
        <v>203</v>
      </c>
      <c r="D5" s="219" t="s">
        <v>204</v>
      </c>
      <c r="E5" s="219"/>
      <c r="F5" s="219" t="s">
        <v>205</v>
      </c>
      <c r="G5" s="219"/>
      <c r="H5" s="22" t="s">
        <v>206</v>
      </c>
      <c r="I5" s="23" t="s">
        <v>207</v>
      </c>
    </row>
    <row r="6" spans="1:9" ht="15.75" thickBot="1" x14ac:dyDescent="0.3">
      <c r="A6" s="216"/>
      <c r="B6" s="218"/>
      <c r="C6" s="24" t="s">
        <v>68</v>
      </c>
      <c r="D6" s="24" t="s">
        <v>68</v>
      </c>
      <c r="E6" s="25" t="s">
        <v>69</v>
      </c>
      <c r="F6" s="24" t="s">
        <v>68</v>
      </c>
      <c r="G6" s="25" t="s">
        <v>69</v>
      </c>
      <c r="H6" s="24" t="s">
        <v>68</v>
      </c>
      <c r="I6" s="26" t="s">
        <v>68</v>
      </c>
    </row>
    <row r="7" spans="1:9" ht="15.75" thickBot="1" x14ac:dyDescent="0.3">
      <c r="A7" s="207" t="s">
        <v>208</v>
      </c>
      <c r="B7" s="209"/>
      <c r="C7" s="209"/>
      <c r="D7" s="209"/>
      <c r="E7" s="209"/>
      <c r="F7" s="209"/>
      <c r="G7" s="209"/>
      <c r="H7" s="209"/>
      <c r="I7" s="209"/>
    </row>
    <row r="8" spans="1:9" x14ac:dyDescent="0.25">
      <c r="A8" s="139">
        <v>1</v>
      </c>
      <c r="B8" s="140" t="s">
        <v>71</v>
      </c>
      <c r="C8" s="141">
        <v>123636</v>
      </c>
      <c r="D8" s="141">
        <v>65941</v>
      </c>
      <c r="E8" s="142">
        <v>83934</v>
      </c>
      <c r="F8" s="141">
        <v>61234</v>
      </c>
      <c r="G8" s="142">
        <v>83383</v>
      </c>
      <c r="H8" s="141">
        <v>8012</v>
      </c>
      <c r="I8" s="143">
        <v>51231</v>
      </c>
    </row>
    <row r="9" spans="1:9" x14ac:dyDescent="0.25">
      <c r="A9" s="133">
        <v>2</v>
      </c>
      <c r="B9" s="32" t="s">
        <v>72</v>
      </c>
      <c r="C9" s="33">
        <v>27112</v>
      </c>
      <c r="D9" s="33">
        <v>14329</v>
      </c>
      <c r="E9" s="34">
        <v>26741</v>
      </c>
      <c r="F9" s="33">
        <v>13462</v>
      </c>
      <c r="G9" s="34">
        <v>23488</v>
      </c>
      <c r="H9" s="33">
        <v>2517</v>
      </c>
      <c r="I9" s="135">
        <v>10266</v>
      </c>
    </row>
    <row r="10" spans="1:9" x14ac:dyDescent="0.25">
      <c r="A10" s="133">
        <v>3</v>
      </c>
      <c r="B10" s="32" t="s">
        <v>73</v>
      </c>
      <c r="C10" s="33">
        <v>3539</v>
      </c>
      <c r="D10" s="33">
        <v>1479</v>
      </c>
      <c r="E10" s="34">
        <v>3304.26</v>
      </c>
      <c r="F10" s="33">
        <v>1231</v>
      </c>
      <c r="G10" s="34">
        <v>2282.96</v>
      </c>
      <c r="H10" s="33">
        <v>469</v>
      </c>
      <c r="I10" s="135">
        <v>1579</v>
      </c>
    </row>
    <row r="11" spans="1:9" x14ac:dyDescent="0.25">
      <c r="A11" s="133">
        <v>4</v>
      </c>
      <c r="B11" s="32" t="s">
        <v>74</v>
      </c>
      <c r="C11" s="33">
        <v>924</v>
      </c>
      <c r="D11" s="33">
        <v>173</v>
      </c>
      <c r="E11" s="34">
        <v>354</v>
      </c>
      <c r="F11" s="33">
        <v>145</v>
      </c>
      <c r="G11" s="34">
        <v>274</v>
      </c>
      <c r="H11" s="33">
        <v>40</v>
      </c>
      <c r="I11" s="135">
        <v>550</v>
      </c>
    </row>
    <row r="12" spans="1:9" x14ac:dyDescent="0.25">
      <c r="A12" s="133">
        <v>5</v>
      </c>
      <c r="B12" s="32" t="s">
        <v>75</v>
      </c>
      <c r="C12" s="33">
        <v>6055</v>
      </c>
      <c r="D12" s="33">
        <v>2520</v>
      </c>
      <c r="E12" s="34">
        <v>4766.25</v>
      </c>
      <c r="F12" s="33">
        <v>1706</v>
      </c>
      <c r="G12" s="34">
        <v>4314.2299999999996</v>
      </c>
      <c r="H12" s="33">
        <v>671</v>
      </c>
      <c r="I12" s="135">
        <v>2864</v>
      </c>
    </row>
    <row r="13" spans="1:9" x14ac:dyDescent="0.25">
      <c r="A13" s="133">
        <v>6</v>
      </c>
      <c r="B13" s="32" t="s">
        <v>76</v>
      </c>
      <c r="C13" s="33">
        <v>3177</v>
      </c>
      <c r="D13" s="33">
        <v>1173</v>
      </c>
      <c r="E13" s="34">
        <v>1113</v>
      </c>
      <c r="F13" s="33">
        <v>1099</v>
      </c>
      <c r="G13" s="34">
        <v>1002</v>
      </c>
      <c r="H13" s="33">
        <v>74</v>
      </c>
      <c r="I13" s="135">
        <v>2004</v>
      </c>
    </row>
    <row r="14" spans="1:9" x14ac:dyDescent="0.25">
      <c r="A14" s="133">
        <v>7</v>
      </c>
      <c r="B14" s="32" t="s">
        <v>77</v>
      </c>
      <c r="C14" s="33">
        <v>2575</v>
      </c>
      <c r="D14" s="33">
        <v>917</v>
      </c>
      <c r="E14" s="34">
        <v>1905</v>
      </c>
      <c r="F14" s="33">
        <v>565</v>
      </c>
      <c r="G14" s="34">
        <v>1194</v>
      </c>
      <c r="H14" s="33">
        <v>170</v>
      </c>
      <c r="I14" s="135">
        <v>1488</v>
      </c>
    </row>
    <row r="15" spans="1:9" x14ac:dyDescent="0.25">
      <c r="A15" s="133">
        <v>8</v>
      </c>
      <c r="B15" s="32" t="s">
        <v>78</v>
      </c>
      <c r="C15" s="33">
        <v>799</v>
      </c>
      <c r="D15" s="33">
        <v>320</v>
      </c>
      <c r="E15" s="34">
        <v>630</v>
      </c>
      <c r="F15" s="33">
        <v>320</v>
      </c>
      <c r="G15" s="34">
        <v>630</v>
      </c>
      <c r="H15" s="33">
        <v>68</v>
      </c>
      <c r="I15" s="135">
        <v>411</v>
      </c>
    </row>
    <row r="16" spans="1:9" x14ac:dyDescent="0.25">
      <c r="A16" s="133">
        <v>9</v>
      </c>
      <c r="B16" s="32" t="s">
        <v>79</v>
      </c>
      <c r="C16" s="33">
        <v>1196</v>
      </c>
      <c r="D16" s="33">
        <v>444</v>
      </c>
      <c r="E16" s="34">
        <v>654</v>
      </c>
      <c r="F16" s="33">
        <v>406</v>
      </c>
      <c r="G16" s="34">
        <v>654</v>
      </c>
      <c r="H16" s="33">
        <v>141</v>
      </c>
      <c r="I16" s="135">
        <v>611</v>
      </c>
    </row>
    <row r="17" spans="1:9" x14ac:dyDescent="0.25">
      <c r="A17" s="133">
        <v>10</v>
      </c>
      <c r="B17" s="32" t="s">
        <v>80</v>
      </c>
      <c r="C17" s="33">
        <v>30576</v>
      </c>
      <c r="D17" s="33">
        <v>14571</v>
      </c>
      <c r="E17" s="34">
        <v>27667</v>
      </c>
      <c r="F17" s="33">
        <v>13357</v>
      </c>
      <c r="G17" s="34">
        <v>23132</v>
      </c>
      <c r="H17" s="33">
        <v>2402</v>
      </c>
      <c r="I17" s="135">
        <v>13603</v>
      </c>
    </row>
    <row r="18" spans="1:9" x14ac:dyDescent="0.25">
      <c r="A18" s="133">
        <v>11</v>
      </c>
      <c r="B18" s="32" t="s">
        <v>81</v>
      </c>
      <c r="C18" s="33">
        <v>5105</v>
      </c>
      <c r="D18" s="33">
        <v>2202</v>
      </c>
      <c r="E18" s="34">
        <v>4282</v>
      </c>
      <c r="F18" s="33">
        <v>531</v>
      </c>
      <c r="G18" s="34">
        <v>997</v>
      </c>
      <c r="H18" s="33">
        <v>829</v>
      </c>
      <c r="I18" s="135">
        <v>2074</v>
      </c>
    </row>
    <row r="19" spans="1:9" x14ac:dyDescent="0.25">
      <c r="A19" s="133">
        <v>12</v>
      </c>
      <c r="B19" s="32" t="s">
        <v>82</v>
      </c>
      <c r="C19" s="33">
        <v>4840</v>
      </c>
      <c r="D19" s="33">
        <v>2161</v>
      </c>
      <c r="E19" s="34">
        <v>4443</v>
      </c>
      <c r="F19" s="33">
        <v>1346</v>
      </c>
      <c r="G19" s="34">
        <v>2790</v>
      </c>
      <c r="H19" s="33">
        <v>755</v>
      </c>
      <c r="I19" s="135">
        <v>1925</v>
      </c>
    </row>
    <row r="20" spans="1:9" ht="15.75" thickBot="1" x14ac:dyDescent="0.3">
      <c r="A20" s="367" t="s">
        <v>83</v>
      </c>
      <c r="B20" s="368"/>
      <c r="C20" s="369">
        <f t="shared" ref="C20:H20" si="0">SUM(C8:C19)</f>
        <v>209534</v>
      </c>
      <c r="D20" s="369">
        <f t="shared" si="0"/>
        <v>106230</v>
      </c>
      <c r="E20" s="370">
        <f t="shared" si="0"/>
        <v>159793.51</v>
      </c>
      <c r="F20" s="369">
        <f t="shared" si="0"/>
        <v>95402</v>
      </c>
      <c r="G20" s="370">
        <f t="shared" si="0"/>
        <v>144141.19</v>
      </c>
      <c r="H20" s="369">
        <f t="shared" si="0"/>
        <v>16148</v>
      </c>
      <c r="I20" s="371">
        <f t="shared" ref="I20" si="1">SUM(I8:I19)</f>
        <v>88606</v>
      </c>
    </row>
    <row r="21" spans="1:9" ht="15.75" thickBot="1" x14ac:dyDescent="0.3">
      <c r="A21" s="207" t="s">
        <v>84</v>
      </c>
      <c r="B21" s="209"/>
      <c r="C21" s="209"/>
      <c r="D21" s="209"/>
      <c r="E21" s="209"/>
      <c r="F21" s="209"/>
      <c r="G21" s="209"/>
      <c r="H21" s="209"/>
      <c r="I21" s="209"/>
    </row>
    <row r="22" spans="1:9" x14ac:dyDescent="0.25">
      <c r="A22" s="27">
        <v>13</v>
      </c>
      <c r="B22" s="28" t="s">
        <v>85</v>
      </c>
      <c r="C22" s="29">
        <v>0</v>
      </c>
      <c r="D22" s="29">
        <v>0</v>
      </c>
      <c r="E22" s="30">
        <v>0</v>
      </c>
      <c r="F22" s="29">
        <v>0</v>
      </c>
      <c r="G22" s="30">
        <v>0</v>
      </c>
      <c r="H22" s="29">
        <v>0</v>
      </c>
      <c r="I22" s="30">
        <v>0</v>
      </c>
    </row>
    <row r="23" spans="1:9" x14ac:dyDescent="0.25">
      <c r="A23" s="31">
        <v>14</v>
      </c>
      <c r="B23" s="32" t="s">
        <v>86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</row>
    <row r="24" spans="1:9" x14ac:dyDescent="0.25">
      <c r="A24" s="31">
        <v>15</v>
      </c>
      <c r="B24" s="32" t="s">
        <v>87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</row>
    <row r="25" spans="1:9" x14ac:dyDescent="0.25">
      <c r="A25" s="31">
        <v>16</v>
      </c>
      <c r="B25" s="32" t="s">
        <v>88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</row>
    <row r="26" spans="1:9" x14ac:dyDescent="0.25">
      <c r="A26" s="31">
        <v>17</v>
      </c>
      <c r="B26" s="32" t="s">
        <v>89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</row>
    <row r="27" spans="1:9" x14ac:dyDescent="0.25">
      <c r="A27" s="31">
        <v>18</v>
      </c>
      <c r="B27" s="32" t="s">
        <v>90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</row>
    <row r="28" spans="1:9" ht="15.75" thickBot="1" x14ac:dyDescent="0.3">
      <c r="A28" s="35">
        <v>19</v>
      </c>
      <c r="B28" s="36" t="s">
        <v>91</v>
      </c>
      <c r="C28" s="37">
        <v>0</v>
      </c>
      <c r="D28" s="37">
        <v>0</v>
      </c>
      <c r="E28" s="38">
        <v>0</v>
      </c>
      <c r="F28" s="37">
        <v>0</v>
      </c>
      <c r="G28" s="38">
        <v>0</v>
      </c>
      <c r="H28" s="37">
        <v>0</v>
      </c>
      <c r="I28" s="38">
        <v>0</v>
      </c>
    </row>
    <row r="29" spans="1:9" x14ac:dyDescent="0.25">
      <c r="A29" s="372">
        <v>13</v>
      </c>
      <c r="B29" s="373" t="s">
        <v>92</v>
      </c>
      <c r="C29" s="374">
        <v>1245</v>
      </c>
      <c r="D29" s="374">
        <v>164</v>
      </c>
      <c r="E29" s="375">
        <v>156.9</v>
      </c>
      <c r="F29" s="374">
        <v>155</v>
      </c>
      <c r="G29" s="375">
        <v>147.9</v>
      </c>
      <c r="H29" s="374">
        <v>134</v>
      </c>
      <c r="I29" s="376">
        <v>945</v>
      </c>
    </row>
    <row r="30" spans="1:9" x14ac:dyDescent="0.25">
      <c r="A30" s="377">
        <v>14</v>
      </c>
      <c r="B30" s="378" t="s">
        <v>93</v>
      </c>
      <c r="C30" s="379">
        <v>0</v>
      </c>
      <c r="D30" s="379">
        <v>0</v>
      </c>
      <c r="E30" s="380">
        <v>0</v>
      </c>
      <c r="F30" s="379">
        <v>0</v>
      </c>
      <c r="G30" s="380">
        <v>0</v>
      </c>
      <c r="H30" s="379">
        <v>0</v>
      </c>
      <c r="I30" s="381">
        <v>0</v>
      </c>
    </row>
    <row r="31" spans="1:9" x14ac:dyDescent="0.25">
      <c r="A31" s="377">
        <v>15</v>
      </c>
      <c r="B31" s="378" t="s">
        <v>94</v>
      </c>
      <c r="C31" s="379">
        <v>28</v>
      </c>
      <c r="D31" s="379">
        <v>28</v>
      </c>
      <c r="E31" s="380">
        <v>60.85</v>
      </c>
      <c r="F31" s="379">
        <v>28</v>
      </c>
      <c r="G31" s="380">
        <v>60.85</v>
      </c>
      <c r="H31" s="379">
        <v>0</v>
      </c>
      <c r="I31" s="381">
        <v>0</v>
      </c>
    </row>
    <row r="32" spans="1:9" x14ac:dyDescent="0.25">
      <c r="A32" s="377">
        <v>23</v>
      </c>
      <c r="B32" s="378" t="s">
        <v>95</v>
      </c>
      <c r="C32" s="379">
        <v>0</v>
      </c>
      <c r="D32" s="379">
        <v>0</v>
      </c>
      <c r="E32" s="380">
        <v>0</v>
      </c>
      <c r="F32" s="379">
        <v>0</v>
      </c>
      <c r="G32" s="380">
        <v>0</v>
      </c>
      <c r="H32" s="379">
        <v>0</v>
      </c>
      <c r="I32" s="381">
        <v>0</v>
      </c>
    </row>
    <row r="33" spans="1:9" x14ac:dyDescent="0.25">
      <c r="A33" s="377">
        <v>24</v>
      </c>
      <c r="B33" s="378" t="s">
        <v>96</v>
      </c>
      <c r="C33" s="379">
        <v>0</v>
      </c>
      <c r="D33" s="379">
        <v>0</v>
      </c>
      <c r="E33" s="380">
        <v>0</v>
      </c>
      <c r="F33" s="379">
        <v>0</v>
      </c>
      <c r="G33" s="380">
        <v>0</v>
      </c>
      <c r="H33" s="379">
        <v>0</v>
      </c>
      <c r="I33" s="381">
        <v>0</v>
      </c>
    </row>
    <row r="34" spans="1:9" x14ac:dyDescent="0.25">
      <c r="A34" s="377">
        <v>16</v>
      </c>
      <c r="B34" s="378" t="s">
        <v>97</v>
      </c>
      <c r="C34" s="379">
        <v>3</v>
      </c>
      <c r="D34" s="379">
        <v>1</v>
      </c>
      <c r="E34" s="380">
        <v>1.99</v>
      </c>
      <c r="F34" s="379">
        <v>1</v>
      </c>
      <c r="G34" s="380">
        <v>1.19</v>
      </c>
      <c r="H34" s="379">
        <v>0</v>
      </c>
      <c r="I34" s="381">
        <v>2</v>
      </c>
    </row>
    <row r="35" spans="1:9" x14ac:dyDescent="0.25">
      <c r="A35" s="133">
        <v>26</v>
      </c>
      <c r="B35" s="32" t="s">
        <v>98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135">
        <v>0</v>
      </c>
    </row>
    <row r="36" spans="1:9" x14ac:dyDescent="0.25">
      <c r="A36" s="133">
        <v>27</v>
      </c>
      <c r="B36" s="32" t="s">
        <v>99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135">
        <v>0</v>
      </c>
    </row>
    <row r="37" spans="1:9" x14ac:dyDescent="0.25">
      <c r="A37" s="133">
        <v>28</v>
      </c>
      <c r="B37" s="32" t="s">
        <v>100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135">
        <v>0</v>
      </c>
    </row>
    <row r="38" spans="1:9" x14ac:dyDescent="0.25">
      <c r="A38" s="133">
        <v>29</v>
      </c>
      <c r="B38" s="32" t="s">
        <v>101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135">
        <v>0</v>
      </c>
    </row>
    <row r="39" spans="1:9" x14ac:dyDescent="0.25">
      <c r="A39" s="133">
        <v>30</v>
      </c>
      <c r="B39" s="32" t="s">
        <v>102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135">
        <v>0</v>
      </c>
    </row>
    <row r="40" spans="1:9" x14ac:dyDescent="0.25">
      <c r="A40" s="133">
        <v>31</v>
      </c>
      <c r="B40" s="32" t="s">
        <v>103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135">
        <v>0</v>
      </c>
    </row>
    <row r="41" spans="1:9" x14ac:dyDescent="0.25">
      <c r="A41" s="133">
        <v>32</v>
      </c>
      <c r="B41" s="32" t="s">
        <v>104</v>
      </c>
      <c r="C41" s="33">
        <v>0</v>
      </c>
      <c r="D41" s="33">
        <v>0</v>
      </c>
      <c r="E41" s="34">
        <v>0</v>
      </c>
      <c r="F41" s="33">
        <v>0</v>
      </c>
      <c r="G41" s="34">
        <v>0</v>
      </c>
      <c r="H41" s="33">
        <v>0</v>
      </c>
      <c r="I41" s="135">
        <v>0</v>
      </c>
    </row>
    <row r="42" spans="1:9" x14ac:dyDescent="0.25">
      <c r="A42" s="133">
        <v>33</v>
      </c>
      <c r="B42" s="32" t="s">
        <v>105</v>
      </c>
      <c r="C42" s="33">
        <v>0</v>
      </c>
      <c r="D42" s="33">
        <v>0</v>
      </c>
      <c r="E42" s="34">
        <v>0</v>
      </c>
      <c r="F42" s="33">
        <v>0</v>
      </c>
      <c r="G42" s="34">
        <v>0</v>
      </c>
      <c r="H42" s="33">
        <v>0</v>
      </c>
      <c r="I42" s="135">
        <v>0</v>
      </c>
    </row>
    <row r="43" spans="1:9" x14ac:dyDescent="0.25">
      <c r="A43" s="133">
        <v>34</v>
      </c>
      <c r="B43" s="32" t="s">
        <v>106</v>
      </c>
      <c r="C43" s="33">
        <v>0</v>
      </c>
      <c r="D43" s="33">
        <v>0</v>
      </c>
      <c r="E43" s="34">
        <v>0</v>
      </c>
      <c r="F43" s="33">
        <v>0</v>
      </c>
      <c r="G43" s="34">
        <v>0</v>
      </c>
      <c r="H43" s="33">
        <v>0</v>
      </c>
      <c r="I43" s="135">
        <v>0</v>
      </c>
    </row>
    <row r="44" spans="1:9" x14ac:dyDescent="0.25">
      <c r="A44" s="133">
        <v>35</v>
      </c>
      <c r="B44" s="32" t="s">
        <v>107</v>
      </c>
      <c r="C44" s="33">
        <v>0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135">
        <v>0</v>
      </c>
    </row>
    <row r="45" spans="1:9" x14ac:dyDescent="0.25">
      <c r="A45" s="133">
        <v>36</v>
      </c>
      <c r="B45" s="32" t="s">
        <v>108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135">
        <v>0</v>
      </c>
    </row>
    <row r="46" spans="1:9" x14ac:dyDescent="0.25">
      <c r="A46" s="133">
        <v>37</v>
      </c>
      <c r="B46" s="32" t="s">
        <v>109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135">
        <v>0</v>
      </c>
    </row>
    <row r="47" spans="1:9" ht="15.75" thickBot="1" x14ac:dyDescent="0.3">
      <c r="A47" s="367" t="s">
        <v>110</v>
      </c>
      <c r="B47" s="368"/>
      <c r="C47" s="369">
        <f t="shared" ref="C47:H47" si="2">SUM(C21:C46)</f>
        <v>1276</v>
      </c>
      <c r="D47" s="369">
        <f t="shared" si="2"/>
        <v>193</v>
      </c>
      <c r="E47" s="370">
        <f t="shared" si="2"/>
        <v>219.74</v>
      </c>
      <c r="F47" s="369">
        <f t="shared" si="2"/>
        <v>184</v>
      </c>
      <c r="G47" s="370">
        <f t="shared" si="2"/>
        <v>209.94</v>
      </c>
      <c r="H47" s="369">
        <f t="shared" si="2"/>
        <v>134</v>
      </c>
      <c r="I47" s="371">
        <f t="shared" ref="I47" si="3">SUM(I21:I46)</f>
        <v>947</v>
      </c>
    </row>
    <row r="48" spans="1:9" ht="15.75" thickBot="1" x14ac:dyDescent="0.3">
      <c r="A48" s="207" t="s">
        <v>111</v>
      </c>
      <c r="B48" s="208"/>
      <c r="C48" s="39">
        <f t="shared" ref="C48:H48" si="4">SUM(C20,C47)</f>
        <v>210810</v>
      </c>
      <c r="D48" s="39">
        <f t="shared" si="4"/>
        <v>106423</v>
      </c>
      <c r="E48" s="40">
        <f t="shared" si="4"/>
        <v>160013.25</v>
      </c>
      <c r="F48" s="39">
        <f t="shared" si="4"/>
        <v>95586</v>
      </c>
      <c r="G48" s="40">
        <f t="shared" si="4"/>
        <v>144351.13</v>
      </c>
      <c r="H48" s="39">
        <f t="shared" si="4"/>
        <v>16282</v>
      </c>
      <c r="I48" s="41">
        <f t="shared" ref="I48" si="5">SUM(I20,I47)</f>
        <v>89553</v>
      </c>
    </row>
    <row r="49" spans="1:9" ht="15.75" thickBot="1" x14ac:dyDescent="0.3">
      <c r="A49" s="207" t="s">
        <v>112</v>
      </c>
      <c r="B49" s="209"/>
      <c r="C49" s="209"/>
      <c r="D49" s="209"/>
      <c r="E49" s="209"/>
      <c r="F49" s="209"/>
      <c r="G49" s="209"/>
      <c r="H49" s="209"/>
      <c r="I49" s="209"/>
    </row>
    <row r="50" spans="1:9" x14ac:dyDescent="0.25">
      <c r="A50" s="139">
        <v>17</v>
      </c>
      <c r="B50" s="140" t="s">
        <v>113</v>
      </c>
      <c r="C50" s="141">
        <v>24780</v>
      </c>
      <c r="D50" s="141">
        <v>10669</v>
      </c>
      <c r="E50" s="142">
        <v>20502</v>
      </c>
      <c r="F50" s="141">
        <v>10023</v>
      </c>
      <c r="G50" s="142">
        <v>19270</v>
      </c>
      <c r="H50" s="141">
        <v>2046</v>
      </c>
      <c r="I50" s="143">
        <v>12065</v>
      </c>
    </row>
    <row r="51" spans="1:9" ht="15.75" thickBot="1" x14ac:dyDescent="0.3">
      <c r="A51" s="367" t="s">
        <v>114</v>
      </c>
      <c r="B51" s="368"/>
      <c r="C51" s="369">
        <f t="shared" ref="C51:H51" si="6">SUM(C49:C50)</f>
        <v>24780</v>
      </c>
      <c r="D51" s="369">
        <f t="shared" si="6"/>
        <v>10669</v>
      </c>
      <c r="E51" s="370">
        <f t="shared" si="6"/>
        <v>20502</v>
      </c>
      <c r="F51" s="369">
        <f t="shared" si="6"/>
        <v>10023</v>
      </c>
      <c r="G51" s="370">
        <f t="shared" si="6"/>
        <v>19270</v>
      </c>
      <c r="H51" s="369">
        <f t="shared" si="6"/>
        <v>2046</v>
      </c>
      <c r="I51" s="371">
        <f t="shared" ref="I51" si="7">SUM(I49:I50)</f>
        <v>12065</v>
      </c>
    </row>
    <row r="52" spans="1:9" x14ac:dyDescent="0.25">
      <c r="A52" s="42"/>
      <c r="B52" s="211" t="s">
        <v>115</v>
      </c>
      <c r="C52" s="212"/>
      <c r="D52" s="212"/>
      <c r="E52" s="213"/>
      <c r="F52" s="212"/>
      <c r="G52" s="213"/>
      <c r="H52" s="212"/>
      <c r="I52" s="212"/>
    </row>
    <row r="53" spans="1:9" x14ac:dyDescent="0.25">
      <c r="A53" s="31">
        <v>39</v>
      </c>
      <c r="B53" s="32" t="s">
        <v>116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</row>
    <row r="54" spans="1:9" x14ac:dyDescent="0.25">
      <c r="A54" s="31">
        <v>40</v>
      </c>
      <c r="B54" s="32" t="s">
        <v>117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</row>
    <row r="55" spans="1:9" x14ac:dyDescent="0.25">
      <c r="A55" s="382"/>
      <c r="B55" s="383" t="s">
        <v>118</v>
      </c>
      <c r="C55" s="136">
        <f t="shared" ref="C55:H55" si="8">SUM(C52:C54)</f>
        <v>0</v>
      </c>
      <c r="D55" s="136">
        <f t="shared" si="8"/>
        <v>0</v>
      </c>
      <c r="E55" s="137">
        <f t="shared" si="8"/>
        <v>0</v>
      </c>
      <c r="F55" s="136">
        <f t="shared" si="8"/>
        <v>0</v>
      </c>
      <c r="G55" s="137">
        <f t="shared" si="8"/>
        <v>0</v>
      </c>
      <c r="H55" s="136">
        <f t="shared" si="8"/>
        <v>0</v>
      </c>
      <c r="I55" s="137">
        <f t="shared" ref="I55" si="9">SUM(I52:I54)</f>
        <v>0</v>
      </c>
    </row>
    <row r="56" spans="1:9" x14ac:dyDescent="0.25">
      <c r="A56" s="382"/>
      <c r="B56" s="384" t="s">
        <v>119</v>
      </c>
      <c r="C56" s="385"/>
      <c r="D56" s="385"/>
      <c r="E56" s="386"/>
      <c r="F56" s="385"/>
      <c r="G56" s="386"/>
      <c r="H56" s="385"/>
      <c r="I56" s="385"/>
    </row>
    <row r="57" spans="1:9" x14ac:dyDescent="0.25">
      <c r="A57" s="31">
        <v>41</v>
      </c>
      <c r="B57" s="32" t="s">
        <v>120</v>
      </c>
      <c r="C57" s="33">
        <v>0</v>
      </c>
      <c r="D57" s="33">
        <v>0</v>
      </c>
      <c r="E57" s="34">
        <v>0</v>
      </c>
      <c r="F57" s="33">
        <v>0</v>
      </c>
      <c r="G57" s="34">
        <v>0</v>
      </c>
      <c r="H57" s="33">
        <v>0</v>
      </c>
      <c r="I57" s="34">
        <v>0</v>
      </c>
    </row>
    <row r="58" spans="1:9" x14ac:dyDescent="0.25">
      <c r="A58" s="31">
        <v>42</v>
      </c>
      <c r="B58" s="32" t="s">
        <v>121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</row>
    <row r="59" spans="1:9" x14ac:dyDescent="0.25">
      <c r="A59" s="31">
        <v>43</v>
      </c>
      <c r="B59" s="32" t="s">
        <v>122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</row>
    <row r="60" spans="1:9" x14ac:dyDescent="0.25">
      <c r="A60" s="31">
        <v>44</v>
      </c>
      <c r="B60" s="32" t="s">
        <v>123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</row>
    <row r="61" spans="1:9" x14ac:dyDescent="0.25">
      <c r="A61" s="31">
        <v>45</v>
      </c>
      <c r="B61" s="32" t="s">
        <v>124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</row>
    <row r="62" spans="1:9" x14ac:dyDescent="0.25">
      <c r="A62" s="31">
        <v>46</v>
      </c>
      <c r="B62" s="32" t="s">
        <v>125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</row>
    <row r="63" spans="1:9" x14ac:dyDescent="0.25">
      <c r="A63" s="31">
        <v>47</v>
      </c>
      <c r="B63" s="32" t="s">
        <v>126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</row>
    <row r="64" spans="1:9" x14ac:dyDescent="0.25">
      <c r="A64" s="31">
        <v>48</v>
      </c>
      <c r="B64" s="32" t="s">
        <v>127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</row>
    <row r="65" spans="1:9" x14ac:dyDescent="0.25">
      <c r="A65" s="31">
        <v>49</v>
      </c>
      <c r="B65" s="32" t="s">
        <v>128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</row>
    <row r="66" spans="1:9" x14ac:dyDescent="0.25">
      <c r="A66" s="382"/>
      <c r="B66" s="383" t="s">
        <v>129</v>
      </c>
      <c r="C66" s="136">
        <f t="shared" ref="C66:H66" si="10">SUM(C56:C65)</f>
        <v>0</v>
      </c>
      <c r="D66" s="136">
        <f t="shared" si="10"/>
        <v>0</v>
      </c>
      <c r="E66" s="137">
        <f t="shared" si="10"/>
        <v>0</v>
      </c>
      <c r="F66" s="136">
        <f t="shared" si="10"/>
        <v>0</v>
      </c>
      <c r="G66" s="137">
        <f t="shared" si="10"/>
        <v>0</v>
      </c>
      <c r="H66" s="136">
        <f t="shared" si="10"/>
        <v>0</v>
      </c>
      <c r="I66" s="137">
        <f t="shared" ref="I66" si="11">SUM(I56:I65)</f>
        <v>0</v>
      </c>
    </row>
    <row r="67" spans="1:9" x14ac:dyDescent="0.25">
      <c r="A67" s="382"/>
      <c r="B67" s="384" t="s">
        <v>130</v>
      </c>
      <c r="C67" s="385"/>
      <c r="D67" s="385"/>
      <c r="E67" s="386"/>
      <c r="F67" s="385"/>
      <c r="G67" s="386"/>
      <c r="H67" s="385"/>
      <c r="I67" s="385"/>
    </row>
    <row r="68" spans="1:9" x14ac:dyDescent="0.25">
      <c r="A68" s="31">
        <v>50</v>
      </c>
      <c r="B68" s="32" t="s">
        <v>131</v>
      </c>
      <c r="C68" s="33">
        <v>0</v>
      </c>
      <c r="D68" s="33">
        <v>0</v>
      </c>
      <c r="E68" s="34">
        <v>0</v>
      </c>
      <c r="F68" s="33">
        <v>0</v>
      </c>
      <c r="G68" s="34">
        <v>0</v>
      </c>
      <c r="H68" s="33">
        <v>0</v>
      </c>
      <c r="I68" s="34">
        <v>0</v>
      </c>
    </row>
    <row r="69" spans="1:9" x14ac:dyDescent="0.25">
      <c r="A69" s="31">
        <v>51</v>
      </c>
      <c r="B69" s="32" t="s">
        <v>132</v>
      </c>
      <c r="C69" s="33">
        <v>0</v>
      </c>
      <c r="D69" s="33">
        <v>0</v>
      </c>
      <c r="E69" s="34">
        <v>0</v>
      </c>
      <c r="F69" s="33">
        <v>0</v>
      </c>
      <c r="G69" s="34">
        <v>0</v>
      </c>
      <c r="H69" s="33">
        <v>0</v>
      </c>
      <c r="I69" s="34">
        <v>0</v>
      </c>
    </row>
    <row r="70" spans="1:9" x14ac:dyDescent="0.25">
      <c r="A70" s="31">
        <v>52</v>
      </c>
      <c r="B70" s="32" t="s">
        <v>133</v>
      </c>
      <c r="C70" s="33">
        <v>0</v>
      </c>
      <c r="D70" s="33">
        <v>0</v>
      </c>
      <c r="E70" s="34">
        <v>0</v>
      </c>
      <c r="F70" s="33">
        <v>0</v>
      </c>
      <c r="G70" s="34">
        <v>0</v>
      </c>
      <c r="H70" s="33">
        <v>0</v>
      </c>
      <c r="I70" s="34">
        <v>0</v>
      </c>
    </row>
    <row r="71" spans="1:9" ht="15.75" thickBot="1" x14ac:dyDescent="0.3">
      <c r="A71" s="43"/>
      <c r="B71" s="44" t="s">
        <v>134</v>
      </c>
      <c r="C71" s="45">
        <f t="shared" ref="C71:H71" si="12">SUM(C67:C70)</f>
        <v>0</v>
      </c>
      <c r="D71" s="45">
        <f t="shared" si="12"/>
        <v>0</v>
      </c>
      <c r="E71" s="46">
        <f t="shared" si="12"/>
        <v>0</v>
      </c>
      <c r="F71" s="45">
        <f t="shared" si="12"/>
        <v>0</v>
      </c>
      <c r="G71" s="46">
        <f t="shared" si="12"/>
        <v>0</v>
      </c>
      <c r="H71" s="45">
        <f t="shared" si="12"/>
        <v>0</v>
      </c>
      <c r="I71" s="46">
        <f t="shared" ref="I71" si="13">SUM(I67:I70)</f>
        <v>0</v>
      </c>
    </row>
    <row r="72" spans="1:9" ht="15.75" thickBot="1" x14ac:dyDescent="0.3">
      <c r="A72" s="207" t="s">
        <v>56</v>
      </c>
      <c r="B72" s="208"/>
      <c r="C72" s="39">
        <f t="shared" ref="C72:H72" si="14">SUM(C48,C51,C55,C66,C71)</f>
        <v>235590</v>
      </c>
      <c r="D72" s="39">
        <f t="shared" si="14"/>
        <v>117092</v>
      </c>
      <c r="E72" s="40">
        <f t="shared" si="14"/>
        <v>180515.25</v>
      </c>
      <c r="F72" s="39">
        <f t="shared" si="14"/>
        <v>105609</v>
      </c>
      <c r="G72" s="40">
        <f t="shared" si="14"/>
        <v>163621.13</v>
      </c>
      <c r="H72" s="39">
        <f t="shared" si="14"/>
        <v>18328</v>
      </c>
      <c r="I72" s="41">
        <f t="shared" ref="I72" si="15">SUM(I48,I51,I55,I66,I71)</f>
        <v>101618</v>
      </c>
    </row>
  </sheetData>
  <mergeCells count="19">
    <mergeCell ref="A7:I7"/>
    <mergeCell ref="A21:I21"/>
    <mergeCell ref="A49:I49"/>
    <mergeCell ref="B52:I52"/>
    <mergeCell ref="B56:I56"/>
    <mergeCell ref="A1:H1"/>
    <mergeCell ref="A2:H2"/>
    <mergeCell ref="A5:A6"/>
    <mergeCell ref="B5:B6"/>
    <mergeCell ref="D5:E5"/>
    <mergeCell ref="F5:G5"/>
    <mergeCell ref="A20:B20"/>
    <mergeCell ref="A47:B47"/>
    <mergeCell ref="A48:B48"/>
    <mergeCell ref="A3:I3"/>
    <mergeCell ref="A4:I4"/>
    <mergeCell ref="A72:B72"/>
    <mergeCell ref="A51:B51"/>
    <mergeCell ref="B67:I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4195-480E-4B1E-86CB-3E31FA5C52A1}">
  <dimension ref="A1:M39"/>
  <sheetViews>
    <sheetView topLeftCell="A4" workbookViewId="0">
      <selection activeCell="J27" sqref="J27"/>
    </sheetView>
  </sheetViews>
  <sheetFormatPr defaultRowHeight="15" x14ac:dyDescent="0.25"/>
  <cols>
    <col min="2" max="2" width="15.85546875" bestFit="1" customWidth="1"/>
    <col min="3" max="3" width="22.42578125" bestFit="1" customWidth="1"/>
    <col min="4" max="4" width="13.85546875" customWidth="1"/>
    <col min="5" max="5" width="12.140625" customWidth="1"/>
    <col min="6" max="6" width="12.7109375" customWidth="1"/>
    <col min="7" max="7" width="12.28515625" customWidth="1"/>
    <col min="8" max="8" width="13" customWidth="1"/>
    <col min="9" max="9" width="12.7109375" customWidth="1"/>
    <col min="10" max="10" width="13.5703125" customWidth="1"/>
    <col min="11" max="11" width="11.42578125" customWidth="1"/>
    <col min="12" max="12" width="10.28515625" customWidth="1"/>
    <col min="13" max="13" width="11.140625" customWidth="1"/>
    <col min="14" max="14" width="13.42578125" customWidth="1"/>
  </cols>
  <sheetData>
    <row r="1" spans="1:13" ht="24" thickBot="1" x14ac:dyDescent="0.3">
      <c r="A1" s="387" t="s">
        <v>458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9"/>
    </row>
    <row r="2" spans="1:13" x14ac:dyDescent="0.25">
      <c r="A2" s="390" t="s">
        <v>62</v>
      </c>
      <c r="B2" s="391" t="s">
        <v>209</v>
      </c>
      <c r="C2" s="392" t="s">
        <v>459</v>
      </c>
      <c r="D2" s="393"/>
      <c r="E2" s="392" t="s">
        <v>460</v>
      </c>
      <c r="F2" s="393"/>
      <c r="G2" s="393"/>
      <c r="H2" s="392" t="s">
        <v>210</v>
      </c>
      <c r="I2" s="393"/>
      <c r="J2" s="394" t="s">
        <v>211</v>
      </c>
      <c r="K2" s="395"/>
      <c r="L2" s="396" t="s">
        <v>212</v>
      </c>
      <c r="M2" s="397"/>
    </row>
    <row r="3" spans="1:13" ht="51.75" thickBot="1" x14ac:dyDescent="0.3">
      <c r="A3" s="398"/>
      <c r="B3" s="399"/>
      <c r="C3" s="400" t="s">
        <v>461</v>
      </c>
      <c r="D3" s="400" t="s">
        <v>213</v>
      </c>
      <c r="E3" s="400" t="s">
        <v>214</v>
      </c>
      <c r="F3" s="400" t="s">
        <v>462</v>
      </c>
      <c r="G3" s="401" t="s">
        <v>215</v>
      </c>
      <c r="H3" s="400" t="s">
        <v>216</v>
      </c>
      <c r="I3" s="400" t="s">
        <v>217</v>
      </c>
      <c r="J3" s="400" t="s">
        <v>218</v>
      </c>
      <c r="K3" s="400" t="s">
        <v>219</v>
      </c>
      <c r="L3" s="402" t="s">
        <v>220</v>
      </c>
      <c r="M3" s="403" t="s">
        <v>221</v>
      </c>
    </row>
    <row r="4" spans="1:13" x14ac:dyDescent="0.25">
      <c r="A4" s="404">
        <v>1</v>
      </c>
      <c r="B4" s="405" t="s">
        <v>463</v>
      </c>
      <c r="C4" s="406">
        <v>30</v>
      </c>
      <c r="D4" s="406">
        <v>1000</v>
      </c>
      <c r="E4" s="406">
        <v>34</v>
      </c>
      <c r="F4" s="406">
        <v>1009</v>
      </c>
      <c r="G4" s="406">
        <v>794</v>
      </c>
      <c r="H4" s="406">
        <v>794</v>
      </c>
      <c r="I4" s="406">
        <v>0</v>
      </c>
      <c r="J4" s="406">
        <v>530</v>
      </c>
      <c r="K4" s="406">
        <v>264</v>
      </c>
      <c r="L4" s="407">
        <f>G4/F4</f>
        <v>0.78691774033696726</v>
      </c>
      <c r="M4" s="408">
        <f>J4/H4</f>
        <v>0.66750629722921917</v>
      </c>
    </row>
    <row r="5" spans="1:13" x14ac:dyDescent="0.25">
      <c r="A5" s="409">
        <v>2</v>
      </c>
      <c r="B5" s="410" t="s">
        <v>464</v>
      </c>
      <c r="C5" s="411">
        <v>33</v>
      </c>
      <c r="D5" s="411">
        <v>1000</v>
      </c>
      <c r="E5" s="411">
        <v>36</v>
      </c>
      <c r="F5" s="411">
        <v>1005</v>
      </c>
      <c r="G5" s="411">
        <v>725</v>
      </c>
      <c r="H5" s="411">
        <v>725</v>
      </c>
      <c r="I5" s="411">
        <v>0</v>
      </c>
      <c r="J5" s="411">
        <v>393</v>
      </c>
      <c r="K5" s="411">
        <v>332</v>
      </c>
      <c r="L5" s="412">
        <f t="shared" ref="L5:L39" si="0">G5/F5</f>
        <v>0.72139303482587069</v>
      </c>
      <c r="M5" s="413">
        <f t="shared" ref="M5:M39" si="1">J5/H5</f>
        <v>0.54206896551724137</v>
      </c>
    </row>
    <row r="6" spans="1:13" x14ac:dyDescent="0.25">
      <c r="A6" s="409">
        <v>3</v>
      </c>
      <c r="B6" s="410" t="s">
        <v>465</v>
      </c>
      <c r="C6" s="411">
        <v>33</v>
      </c>
      <c r="D6" s="411">
        <v>1000</v>
      </c>
      <c r="E6" s="411">
        <v>36</v>
      </c>
      <c r="F6" s="411">
        <v>1025</v>
      </c>
      <c r="G6" s="411">
        <v>728</v>
      </c>
      <c r="H6" s="411">
        <v>728</v>
      </c>
      <c r="I6" s="411">
        <v>0</v>
      </c>
      <c r="J6" s="411">
        <v>532</v>
      </c>
      <c r="K6" s="411">
        <v>196</v>
      </c>
      <c r="L6" s="412">
        <f t="shared" si="0"/>
        <v>0.71024390243902435</v>
      </c>
      <c r="M6" s="413">
        <f t="shared" si="1"/>
        <v>0.73076923076923073</v>
      </c>
    </row>
    <row r="7" spans="1:13" x14ac:dyDescent="0.25">
      <c r="A7" s="409">
        <v>4</v>
      </c>
      <c r="B7" s="410" t="s">
        <v>466</v>
      </c>
      <c r="C7" s="411">
        <v>33</v>
      </c>
      <c r="D7" s="411">
        <v>1000</v>
      </c>
      <c r="E7" s="411">
        <v>35</v>
      </c>
      <c r="F7" s="411">
        <v>1003</v>
      </c>
      <c r="G7" s="411">
        <v>728</v>
      </c>
      <c r="H7" s="411">
        <v>701</v>
      </c>
      <c r="I7" s="411">
        <v>27</v>
      </c>
      <c r="J7" s="411">
        <v>379</v>
      </c>
      <c r="K7" s="411">
        <v>322</v>
      </c>
      <c r="L7" s="412">
        <f t="shared" si="0"/>
        <v>0.7258225324027916</v>
      </c>
      <c r="M7" s="413">
        <f t="shared" si="1"/>
        <v>0.54065620542082737</v>
      </c>
    </row>
    <row r="8" spans="1:13" x14ac:dyDescent="0.25">
      <c r="A8" s="409">
        <v>5</v>
      </c>
      <c r="B8" s="410" t="s">
        <v>467</v>
      </c>
      <c r="C8" s="411">
        <v>33</v>
      </c>
      <c r="D8" s="411">
        <v>1000</v>
      </c>
      <c r="E8" s="411">
        <v>32</v>
      </c>
      <c r="F8" s="411">
        <v>987</v>
      </c>
      <c r="G8" s="411">
        <v>740</v>
      </c>
      <c r="H8" s="411">
        <v>708</v>
      </c>
      <c r="I8" s="411">
        <v>32</v>
      </c>
      <c r="J8" s="411">
        <v>414</v>
      </c>
      <c r="K8" s="411">
        <v>294</v>
      </c>
      <c r="L8" s="412">
        <f t="shared" si="0"/>
        <v>0.74974670719351566</v>
      </c>
      <c r="M8" s="413">
        <f t="shared" si="1"/>
        <v>0.5847457627118644</v>
      </c>
    </row>
    <row r="9" spans="1:13" x14ac:dyDescent="0.25">
      <c r="A9" s="409">
        <v>6</v>
      </c>
      <c r="B9" s="410" t="s">
        <v>468</v>
      </c>
      <c r="C9" s="411">
        <v>32</v>
      </c>
      <c r="D9" s="411">
        <v>1000</v>
      </c>
      <c r="E9" s="411">
        <v>29</v>
      </c>
      <c r="F9" s="411">
        <v>874</v>
      </c>
      <c r="G9" s="411">
        <v>695</v>
      </c>
      <c r="H9" s="411">
        <v>695</v>
      </c>
      <c r="I9" s="411">
        <v>0</v>
      </c>
      <c r="J9" s="411">
        <v>473</v>
      </c>
      <c r="K9" s="411">
        <v>222</v>
      </c>
      <c r="L9" s="412">
        <f t="shared" si="0"/>
        <v>0.79519450800915337</v>
      </c>
      <c r="M9" s="413">
        <f t="shared" si="1"/>
        <v>0.68057553956834538</v>
      </c>
    </row>
    <row r="10" spans="1:13" x14ac:dyDescent="0.25">
      <c r="A10" s="409">
        <v>7</v>
      </c>
      <c r="B10" s="410" t="s">
        <v>469</v>
      </c>
      <c r="C10" s="411">
        <v>33</v>
      </c>
      <c r="D10" s="411">
        <v>1000</v>
      </c>
      <c r="E10" s="411">
        <v>28</v>
      </c>
      <c r="F10" s="411">
        <v>879</v>
      </c>
      <c r="G10" s="411">
        <v>636</v>
      </c>
      <c r="H10" s="411">
        <v>636</v>
      </c>
      <c r="I10" s="411">
        <v>0</v>
      </c>
      <c r="J10" s="411">
        <v>495</v>
      </c>
      <c r="K10" s="411">
        <v>141</v>
      </c>
      <c r="L10" s="412">
        <f t="shared" si="0"/>
        <v>0.7235494880546075</v>
      </c>
      <c r="M10" s="413">
        <f t="shared" si="1"/>
        <v>0.77830188679245282</v>
      </c>
    </row>
    <row r="11" spans="1:13" x14ac:dyDescent="0.25">
      <c r="A11" s="409">
        <v>8</v>
      </c>
      <c r="B11" s="410" t="s">
        <v>470</v>
      </c>
      <c r="C11" s="411">
        <v>30</v>
      </c>
      <c r="D11" s="411">
        <v>1000</v>
      </c>
      <c r="E11" s="411">
        <v>35</v>
      </c>
      <c r="F11" s="411">
        <v>1008</v>
      </c>
      <c r="G11" s="411">
        <v>723</v>
      </c>
      <c r="H11" s="411">
        <v>723</v>
      </c>
      <c r="I11" s="411">
        <v>0</v>
      </c>
      <c r="J11" s="411">
        <v>374</v>
      </c>
      <c r="K11" s="411">
        <v>349</v>
      </c>
      <c r="L11" s="412">
        <f t="shared" si="0"/>
        <v>0.71726190476190477</v>
      </c>
      <c r="M11" s="413">
        <f t="shared" si="1"/>
        <v>0.51728907330567087</v>
      </c>
    </row>
    <row r="12" spans="1:13" x14ac:dyDescent="0.25">
      <c r="A12" s="409">
        <v>9</v>
      </c>
      <c r="B12" s="410" t="s">
        <v>471</v>
      </c>
      <c r="C12" s="411">
        <v>40</v>
      </c>
      <c r="D12" s="411">
        <v>1000</v>
      </c>
      <c r="E12" s="411">
        <v>23</v>
      </c>
      <c r="F12" s="411">
        <v>676</v>
      </c>
      <c r="G12" s="411">
        <v>505</v>
      </c>
      <c r="H12" s="411">
        <v>505</v>
      </c>
      <c r="I12" s="411">
        <v>0</v>
      </c>
      <c r="J12" s="411">
        <v>267</v>
      </c>
      <c r="K12" s="411">
        <v>238</v>
      </c>
      <c r="L12" s="412">
        <f t="shared" si="0"/>
        <v>0.74704142011834318</v>
      </c>
      <c r="M12" s="413">
        <f t="shared" si="1"/>
        <v>0.52871287128712874</v>
      </c>
    </row>
    <row r="13" spans="1:13" x14ac:dyDescent="0.25">
      <c r="A13" s="409">
        <v>10</v>
      </c>
      <c r="B13" s="410" t="s">
        <v>472</v>
      </c>
      <c r="C13" s="411">
        <v>32</v>
      </c>
      <c r="D13" s="411">
        <v>1000</v>
      </c>
      <c r="E13" s="411">
        <v>29</v>
      </c>
      <c r="F13" s="411">
        <v>820</v>
      </c>
      <c r="G13" s="411">
        <v>651</v>
      </c>
      <c r="H13" s="411">
        <v>649</v>
      </c>
      <c r="I13" s="411">
        <v>2</v>
      </c>
      <c r="J13" s="411">
        <v>372</v>
      </c>
      <c r="K13" s="411">
        <v>277</v>
      </c>
      <c r="L13" s="412">
        <f t="shared" si="0"/>
        <v>0.79390243902439028</v>
      </c>
      <c r="M13" s="413">
        <f t="shared" si="1"/>
        <v>0.57318952234206466</v>
      </c>
    </row>
    <row r="14" spans="1:13" x14ac:dyDescent="0.25">
      <c r="A14" s="409">
        <v>11</v>
      </c>
      <c r="B14" s="410" t="s">
        <v>473</v>
      </c>
      <c r="C14" s="411">
        <v>33</v>
      </c>
      <c r="D14" s="411">
        <v>1000</v>
      </c>
      <c r="E14" s="411">
        <v>26</v>
      </c>
      <c r="F14" s="411">
        <v>753</v>
      </c>
      <c r="G14" s="411">
        <v>540</v>
      </c>
      <c r="H14" s="411">
        <v>518</v>
      </c>
      <c r="I14" s="411">
        <v>22</v>
      </c>
      <c r="J14" s="411">
        <v>275</v>
      </c>
      <c r="K14" s="411">
        <v>243</v>
      </c>
      <c r="L14" s="412">
        <f t="shared" si="0"/>
        <v>0.71713147410358569</v>
      </c>
      <c r="M14" s="413">
        <f t="shared" si="1"/>
        <v>0.53088803088803094</v>
      </c>
    </row>
    <row r="15" spans="1:13" x14ac:dyDescent="0.25">
      <c r="A15" s="409">
        <v>12</v>
      </c>
      <c r="B15" s="410" t="s">
        <v>474</v>
      </c>
      <c r="C15" s="411">
        <v>33</v>
      </c>
      <c r="D15" s="411">
        <v>1000</v>
      </c>
      <c r="E15" s="411">
        <v>34</v>
      </c>
      <c r="F15" s="411">
        <v>1025</v>
      </c>
      <c r="G15" s="411">
        <v>737</v>
      </c>
      <c r="H15" s="411">
        <v>737</v>
      </c>
      <c r="I15" s="411">
        <v>0</v>
      </c>
      <c r="J15" s="411">
        <v>511</v>
      </c>
      <c r="K15" s="411">
        <v>226</v>
      </c>
      <c r="L15" s="412">
        <f t="shared" si="0"/>
        <v>0.71902439024390241</v>
      </c>
      <c r="M15" s="413">
        <f t="shared" si="1"/>
        <v>0.69335142469470823</v>
      </c>
    </row>
    <row r="16" spans="1:13" x14ac:dyDescent="0.25">
      <c r="A16" s="409">
        <v>13</v>
      </c>
      <c r="B16" s="410" t="s">
        <v>475</v>
      </c>
      <c r="C16" s="411">
        <v>33</v>
      </c>
      <c r="D16" s="411">
        <v>1000</v>
      </c>
      <c r="E16" s="411">
        <v>23</v>
      </c>
      <c r="F16" s="411">
        <v>592</v>
      </c>
      <c r="G16" s="411">
        <v>514</v>
      </c>
      <c r="H16" s="411">
        <v>514</v>
      </c>
      <c r="I16" s="411">
        <v>0</v>
      </c>
      <c r="J16" s="411">
        <v>265</v>
      </c>
      <c r="K16" s="411">
        <v>249</v>
      </c>
      <c r="L16" s="412">
        <f t="shared" si="0"/>
        <v>0.8682432432432432</v>
      </c>
      <c r="M16" s="413">
        <f t="shared" si="1"/>
        <v>0.51556420233463029</v>
      </c>
    </row>
    <row r="17" spans="1:13" x14ac:dyDescent="0.25">
      <c r="A17" s="409">
        <v>14</v>
      </c>
      <c r="B17" s="410" t="s">
        <v>476</v>
      </c>
      <c r="C17" s="411">
        <v>45</v>
      </c>
      <c r="D17" s="411">
        <v>1000</v>
      </c>
      <c r="E17" s="411">
        <v>45</v>
      </c>
      <c r="F17" s="411">
        <v>1162</v>
      </c>
      <c r="G17" s="411">
        <v>940</v>
      </c>
      <c r="H17" s="411">
        <v>840</v>
      </c>
      <c r="I17" s="411">
        <v>100</v>
      </c>
      <c r="J17" s="411">
        <v>258</v>
      </c>
      <c r="K17" s="411">
        <v>582</v>
      </c>
      <c r="L17" s="412">
        <f t="shared" si="0"/>
        <v>0.80895008605851981</v>
      </c>
      <c r="M17" s="413">
        <f t="shared" si="1"/>
        <v>0.30714285714285716</v>
      </c>
    </row>
    <row r="18" spans="1:13" x14ac:dyDescent="0.25">
      <c r="A18" s="409">
        <v>15</v>
      </c>
      <c r="B18" s="410" t="s">
        <v>477</v>
      </c>
      <c r="C18" s="411">
        <v>40</v>
      </c>
      <c r="D18" s="411">
        <v>1000</v>
      </c>
      <c r="E18" s="411">
        <v>41</v>
      </c>
      <c r="F18" s="411">
        <v>1018</v>
      </c>
      <c r="G18" s="411">
        <v>782</v>
      </c>
      <c r="H18" s="411">
        <v>733</v>
      </c>
      <c r="I18" s="411">
        <v>49</v>
      </c>
      <c r="J18" s="411">
        <v>511</v>
      </c>
      <c r="K18" s="411">
        <v>222</v>
      </c>
      <c r="L18" s="412">
        <f t="shared" si="0"/>
        <v>0.76817288801571704</v>
      </c>
      <c r="M18" s="413">
        <f t="shared" si="1"/>
        <v>0.69713506139154158</v>
      </c>
    </row>
    <row r="19" spans="1:13" x14ac:dyDescent="0.25">
      <c r="A19" s="409">
        <v>16</v>
      </c>
      <c r="B19" s="410" t="s">
        <v>478</v>
      </c>
      <c r="C19" s="411">
        <v>34</v>
      </c>
      <c r="D19" s="411">
        <v>1000</v>
      </c>
      <c r="E19" s="411">
        <v>23</v>
      </c>
      <c r="F19" s="411">
        <v>642</v>
      </c>
      <c r="G19" s="411">
        <v>461</v>
      </c>
      <c r="H19" s="411">
        <v>461</v>
      </c>
      <c r="I19" s="411">
        <v>0</v>
      </c>
      <c r="J19" s="411">
        <v>250</v>
      </c>
      <c r="K19" s="411">
        <v>211</v>
      </c>
      <c r="L19" s="412">
        <f t="shared" si="0"/>
        <v>0.7180685358255452</v>
      </c>
      <c r="M19" s="413">
        <f t="shared" si="1"/>
        <v>0.54229934924078094</v>
      </c>
    </row>
    <row r="20" spans="1:13" x14ac:dyDescent="0.25">
      <c r="A20" s="409">
        <v>17</v>
      </c>
      <c r="B20" s="410" t="s">
        <v>479</v>
      </c>
      <c r="C20" s="411">
        <v>33</v>
      </c>
      <c r="D20" s="411">
        <v>1000</v>
      </c>
      <c r="E20" s="411">
        <v>22</v>
      </c>
      <c r="F20" s="411">
        <v>531</v>
      </c>
      <c r="G20" s="411">
        <v>449</v>
      </c>
      <c r="H20" s="411">
        <v>449</v>
      </c>
      <c r="I20" s="411">
        <v>0</v>
      </c>
      <c r="J20" s="411">
        <v>278</v>
      </c>
      <c r="K20" s="411">
        <v>171</v>
      </c>
      <c r="L20" s="412">
        <f t="shared" si="0"/>
        <v>0.84557438794726936</v>
      </c>
      <c r="M20" s="413">
        <f t="shared" si="1"/>
        <v>0.61915367483296213</v>
      </c>
    </row>
    <row r="21" spans="1:13" x14ac:dyDescent="0.25">
      <c r="A21" s="409">
        <v>18</v>
      </c>
      <c r="B21" s="410" t="s">
        <v>480</v>
      </c>
      <c r="C21" s="411">
        <v>34</v>
      </c>
      <c r="D21" s="411">
        <v>1000</v>
      </c>
      <c r="E21" s="411">
        <v>32</v>
      </c>
      <c r="F21" s="411">
        <v>1007</v>
      </c>
      <c r="G21" s="411">
        <v>713</v>
      </c>
      <c r="H21" s="411">
        <v>700</v>
      </c>
      <c r="I21" s="411">
        <v>13</v>
      </c>
      <c r="J21" s="411">
        <v>539</v>
      </c>
      <c r="K21" s="411">
        <v>161</v>
      </c>
      <c r="L21" s="412">
        <f t="shared" si="0"/>
        <v>0.70804369414101287</v>
      </c>
      <c r="M21" s="413">
        <f t="shared" si="1"/>
        <v>0.77</v>
      </c>
    </row>
    <row r="22" spans="1:13" x14ac:dyDescent="0.25">
      <c r="A22" s="409">
        <v>19</v>
      </c>
      <c r="B22" s="414" t="s">
        <v>481</v>
      </c>
      <c r="C22" s="411">
        <v>32</v>
      </c>
      <c r="D22" s="411">
        <v>1000</v>
      </c>
      <c r="E22" s="411">
        <v>30</v>
      </c>
      <c r="F22" s="411">
        <v>1008</v>
      </c>
      <c r="G22" s="411">
        <v>646</v>
      </c>
      <c r="H22" s="411">
        <v>645</v>
      </c>
      <c r="I22" s="411">
        <v>1</v>
      </c>
      <c r="J22" s="411">
        <v>407</v>
      </c>
      <c r="K22" s="411">
        <v>238</v>
      </c>
      <c r="L22" s="412">
        <f t="shared" si="0"/>
        <v>0.64087301587301593</v>
      </c>
      <c r="M22" s="413">
        <f t="shared" si="1"/>
        <v>0.63100775193798453</v>
      </c>
    </row>
    <row r="23" spans="1:13" x14ac:dyDescent="0.25">
      <c r="A23" s="409">
        <v>20</v>
      </c>
      <c r="B23" s="410" t="s">
        <v>482</v>
      </c>
      <c r="C23" s="411">
        <v>32</v>
      </c>
      <c r="D23" s="411">
        <v>1000</v>
      </c>
      <c r="E23" s="411">
        <v>32</v>
      </c>
      <c r="F23" s="411">
        <v>1034</v>
      </c>
      <c r="G23" s="411">
        <v>837</v>
      </c>
      <c r="H23" s="411">
        <v>836</v>
      </c>
      <c r="I23" s="411">
        <v>1</v>
      </c>
      <c r="J23" s="411">
        <v>595</v>
      </c>
      <c r="K23" s="411">
        <v>241</v>
      </c>
      <c r="L23" s="412">
        <f t="shared" si="0"/>
        <v>0.80947775628626695</v>
      </c>
      <c r="M23" s="413">
        <f t="shared" si="1"/>
        <v>0.71172248803827753</v>
      </c>
    </row>
    <row r="24" spans="1:13" x14ac:dyDescent="0.25">
      <c r="A24" s="409">
        <v>21</v>
      </c>
      <c r="B24" s="410" t="s">
        <v>483</v>
      </c>
      <c r="C24" s="411">
        <v>32</v>
      </c>
      <c r="D24" s="411">
        <v>1000</v>
      </c>
      <c r="E24" s="411">
        <v>31</v>
      </c>
      <c r="F24" s="411">
        <v>1009</v>
      </c>
      <c r="G24" s="411">
        <v>746</v>
      </c>
      <c r="H24" s="411">
        <v>746</v>
      </c>
      <c r="I24" s="411">
        <v>0</v>
      </c>
      <c r="J24" s="411">
        <v>515</v>
      </c>
      <c r="K24" s="411">
        <v>231</v>
      </c>
      <c r="L24" s="412">
        <f t="shared" si="0"/>
        <v>0.73934588701684834</v>
      </c>
      <c r="M24" s="413">
        <f t="shared" si="1"/>
        <v>0.69034852546916892</v>
      </c>
    </row>
    <row r="25" spans="1:13" x14ac:dyDescent="0.25">
      <c r="A25" s="409">
        <v>22</v>
      </c>
      <c r="B25" s="410" t="s">
        <v>484</v>
      </c>
      <c r="C25" s="411">
        <v>35</v>
      </c>
      <c r="D25" s="411">
        <v>1000</v>
      </c>
      <c r="E25" s="411">
        <v>31</v>
      </c>
      <c r="F25" s="411">
        <v>870</v>
      </c>
      <c r="G25" s="411">
        <v>649</v>
      </c>
      <c r="H25" s="411">
        <v>626</v>
      </c>
      <c r="I25" s="411">
        <v>23</v>
      </c>
      <c r="J25" s="411">
        <v>341</v>
      </c>
      <c r="K25" s="411">
        <v>285</v>
      </c>
      <c r="L25" s="412">
        <f t="shared" si="0"/>
        <v>0.74597701149425288</v>
      </c>
      <c r="M25" s="413">
        <f t="shared" si="1"/>
        <v>0.54472843450479236</v>
      </c>
    </row>
    <row r="26" spans="1:13" x14ac:dyDescent="0.25">
      <c r="A26" s="409">
        <v>23</v>
      </c>
      <c r="B26" s="410" t="s">
        <v>485</v>
      </c>
      <c r="C26" s="411">
        <v>37</v>
      </c>
      <c r="D26" s="411">
        <v>1000</v>
      </c>
      <c r="E26" s="411">
        <v>34</v>
      </c>
      <c r="F26" s="411">
        <v>1002</v>
      </c>
      <c r="G26" s="411">
        <v>839</v>
      </c>
      <c r="H26" s="411">
        <v>839</v>
      </c>
      <c r="I26" s="411">
        <v>0</v>
      </c>
      <c r="J26" s="411">
        <v>510</v>
      </c>
      <c r="K26" s="411">
        <v>329</v>
      </c>
      <c r="L26" s="412">
        <f t="shared" si="0"/>
        <v>0.83732534930139724</v>
      </c>
      <c r="M26" s="413">
        <f t="shared" si="1"/>
        <v>0.60786650774731821</v>
      </c>
    </row>
    <row r="27" spans="1:13" x14ac:dyDescent="0.25">
      <c r="A27" s="409">
        <v>24</v>
      </c>
      <c r="B27" s="410" t="s">
        <v>486</v>
      </c>
      <c r="C27" s="411">
        <v>33</v>
      </c>
      <c r="D27" s="411">
        <v>1000</v>
      </c>
      <c r="E27" s="411">
        <v>33</v>
      </c>
      <c r="F27" s="411">
        <v>1000</v>
      </c>
      <c r="G27" s="411">
        <v>749</v>
      </c>
      <c r="H27" s="411">
        <v>720</v>
      </c>
      <c r="I27" s="411">
        <v>29</v>
      </c>
      <c r="J27" s="411">
        <v>502</v>
      </c>
      <c r="K27" s="411">
        <v>218</v>
      </c>
      <c r="L27" s="412">
        <f t="shared" si="0"/>
        <v>0.749</v>
      </c>
      <c r="M27" s="413">
        <f t="shared" si="1"/>
        <v>0.69722222222222219</v>
      </c>
    </row>
    <row r="28" spans="1:13" x14ac:dyDescent="0.25">
      <c r="A28" s="409">
        <v>25</v>
      </c>
      <c r="B28" s="410" t="s">
        <v>487</v>
      </c>
      <c r="C28" s="411">
        <v>33</v>
      </c>
      <c r="D28" s="411">
        <v>1000</v>
      </c>
      <c r="E28" s="411">
        <v>37</v>
      </c>
      <c r="F28" s="411">
        <v>1002</v>
      </c>
      <c r="G28" s="411">
        <v>751</v>
      </c>
      <c r="H28" s="411">
        <v>741</v>
      </c>
      <c r="I28" s="411">
        <v>10</v>
      </c>
      <c r="J28" s="411">
        <v>504</v>
      </c>
      <c r="K28" s="411">
        <v>237</v>
      </c>
      <c r="L28" s="412">
        <f t="shared" si="0"/>
        <v>0.74950099800399206</v>
      </c>
      <c r="M28" s="413">
        <f t="shared" si="1"/>
        <v>0.68016194331983804</v>
      </c>
    </row>
    <row r="29" spans="1:13" x14ac:dyDescent="0.25">
      <c r="A29" s="409">
        <v>26</v>
      </c>
      <c r="B29" s="410" t="s">
        <v>488</v>
      </c>
      <c r="C29" s="411">
        <v>34</v>
      </c>
      <c r="D29" s="411">
        <v>1000</v>
      </c>
      <c r="E29" s="411">
        <v>37</v>
      </c>
      <c r="F29" s="411">
        <v>1037</v>
      </c>
      <c r="G29" s="411">
        <v>845</v>
      </c>
      <c r="H29" s="411">
        <v>845</v>
      </c>
      <c r="I29" s="411">
        <v>0</v>
      </c>
      <c r="J29" s="411">
        <v>542</v>
      </c>
      <c r="K29" s="411">
        <v>303</v>
      </c>
      <c r="L29" s="412">
        <f t="shared" si="0"/>
        <v>0.8148505303760849</v>
      </c>
      <c r="M29" s="413">
        <f t="shared" si="1"/>
        <v>0.64142011834319523</v>
      </c>
    </row>
    <row r="30" spans="1:13" x14ac:dyDescent="0.25">
      <c r="A30" s="409">
        <v>27</v>
      </c>
      <c r="B30" s="410" t="s">
        <v>489</v>
      </c>
      <c r="C30" s="411">
        <v>33</v>
      </c>
      <c r="D30" s="411">
        <v>1000</v>
      </c>
      <c r="E30" s="411">
        <v>35</v>
      </c>
      <c r="F30" s="411">
        <v>1150</v>
      </c>
      <c r="G30" s="411">
        <v>879</v>
      </c>
      <c r="H30" s="411">
        <v>879</v>
      </c>
      <c r="I30" s="411">
        <v>0</v>
      </c>
      <c r="J30" s="411">
        <v>577</v>
      </c>
      <c r="K30" s="411">
        <v>302</v>
      </c>
      <c r="L30" s="412">
        <f t="shared" si="0"/>
        <v>0.76434782608695651</v>
      </c>
      <c r="M30" s="413">
        <f t="shared" si="1"/>
        <v>0.65642775881683735</v>
      </c>
    </row>
    <row r="31" spans="1:13" x14ac:dyDescent="0.25">
      <c r="A31" s="409">
        <v>28</v>
      </c>
      <c r="B31" s="410" t="s">
        <v>490</v>
      </c>
      <c r="C31" s="411">
        <v>36</v>
      </c>
      <c r="D31" s="411">
        <v>1000</v>
      </c>
      <c r="E31" s="411">
        <v>36</v>
      </c>
      <c r="F31" s="411">
        <v>1161</v>
      </c>
      <c r="G31" s="411">
        <v>914</v>
      </c>
      <c r="H31" s="411">
        <v>914</v>
      </c>
      <c r="I31" s="411">
        <v>0</v>
      </c>
      <c r="J31" s="411">
        <v>619</v>
      </c>
      <c r="K31" s="411">
        <v>295</v>
      </c>
      <c r="L31" s="412">
        <f t="shared" si="0"/>
        <v>0.78725236864771753</v>
      </c>
      <c r="M31" s="413">
        <f t="shared" si="1"/>
        <v>0.67724288840262581</v>
      </c>
    </row>
    <row r="32" spans="1:13" x14ac:dyDescent="0.25">
      <c r="A32" s="409">
        <v>29</v>
      </c>
      <c r="B32" s="410" t="s">
        <v>491</v>
      </c>
      <c r="C32" s="411">
        <v>40</v>
      </c>
      <c r="D32" s="411">
        <v>1000</v>
      </c>
      <c r="E32" s="411">
        <v>33</v>
      </c>
      <c r="F32" s="411">
        <v>755</v>
      </c>
      <c r="G32" s="411">
        <v>550</v>
      </c>
      <c r="H32" s="411">
        <v>550</v>
      </c>
      <c r="I32" s="411">
        <v>0</v>
      </c>
      <c r="J32" s="411">
        <v>395</v>
      </c>
      <c r="K32" s="411">
        <v>155</v>
      </c>
      <c r="L32" s="412">
        <f t="shared" si="0"/>
        <v>0.72847682119205293</v>
      </c>
      <c r="M32" s="413">
        <f t="shared" si="1"/>
        <v>0.71818181818181814</v>
      </c>
    </row>
    <row r="33" spans="1:13" x14ac:dyDescent="0.25">
      <c r="A33" s="409">
        <v>30</v>
      </c>
      <c r="B33" s="410" t="s">
        <v>492</v>
      </c>
      <c r="C33" s="411">
        <v>41</v>
      </c>
      <c r="D33" s="411">
        <v>1000</v>
      </c>
      <c r="E33" s="411">
        <v>39</v>
      </c>
      <c r="F33" s="411">
        <v>1180</v>
      </c>
      <c r="G33" s="411">
        <v>993</v>
      </c>
      <c r="H33" s="411">
        <v>993</v>
      </c>
      <c r="I33" s="411">
        <v>0</v>
      </c>
      <c r="J33" s="411">
        <v>601</v>
      </c>
      <c r="K33" s="411">
        <v>392</v>
      </c>
      <c r="L33" s="412">
        <f t="shared" si="0"/>
        <v>0.84152542372881356</v>
      </c>
      <c r="M33" s="413">
        <f t="shared" si="1"/>
        <v>0.60523665659617321</v>
      </c>
    </row>
    <row r="34" spans="1:13" x14ac:dyDescent="0.25">
      <c r="A34" s="409">
        <v>31</v>
      </c>
      <c r="B34" s="410" t="s">
        <v>493</v>
      </c>
      <c r="C34" s="411">
        <v>42</v>
      </c>
      <c r="D34" s="411">
        <v>1000</v>
      </c>
      <c r="E34" s="411">
        <v>42</v>
      </c>
      <c r="F34" s="411">
        <v>1018</v>
      </c>
      <c r="G34" s="411">
        <v>718</v>
      </c>
      <c r="H34" s="411">
        <v>718</v>
      </c>
      <c r="I34" s="411">
        <v>0</v>
      </c>
      <c r="J34" s="411">
        <v>540</v>
      </c>
      <c r="K34" s="411">
        <v>178</v>
      </c>
      <c r="L34" s="412">
        <f t="shared" si="0"/>
        <v>0.7053045186640472</v>
      </c>
      <c r="M34" s="413">
        <f t="shared" si="1"/>
        <v>0.75208913649025066</v>
      </c>
    </row>
    <row r="35" spans="1:13" x14ac:dyDescent="0.25">
      <c r="A35" s="409">
        <v>32</v>
      </c>
      <c r="B35" s="410" t="s">
        <v>494</v>
      </c>
      <c r="C35" s="411">
        <v>40</v>
      </c>
      <c r="D35" s="411">
        <v>1000</v>
      </c>
      <c r="E35" s="411">
        <v>41</v>
      </c>
      <c r="F35" s="411">
        <v>1042</v>
      </c>
      <c r="G35" s="411">
        <v>764</v>
      </c>
      <c r="H35" s="411">
        <v>763</v>
      </c>
      <c r="I35" s="411">
        <v>1</v>
      </c>
      <c r="J35" s="411">
        <v>546</v>
      </c>
      <c r="K35" s="411">
        <v>217</v>
      </c>
      <c r="L35" s="412">
        <f t="shared" si="0"/>
        <v>0.73320537428023036</v>
      </c>
      <c r="M35" s="413">
        <f t="shared" si="1"/>
        <v>0.7155963302752294</v>
      </c>
    </row>
    <row r="36" spans="1:13" x14ac:dyDescent="0.25">
      <c r="A36" s="409">
        <v>33</v>
      </c>
      <c r="B36" s="410" t="s">
        <v>495</v>
      </c>
      <c r="C36" s="411">
        <v>40</v>
      </c>
      <c r="D36" s="411">
        <v>1000</v>
      </c>
      <c r="E36" s="411">
        <v>38</v>
      </c>
      <c r="F36" s="411">
        <v>1055</v>
      </c>
      <c r="G36" s="411">
        <v>874</v>
      </c>
      <c r="H36" s="411">
        <v>874</v>
      </c>
      <c r="I36" s="411">
        <v>0</v>
      </c>
      <c r="J36" s="411">
        <v>541</v>
      </c>
      <c r="K36" s="411">
        <v>333</v>
      </c>
      <c r="L36" s="412">
        <f t="shared" si="0"/>
        <v>0.82843601895734598</v>
      </c>
      <c r="M36" s="413">
        <f t="shared" si="1"/>
        <v>0.6189931350114416</v>
      </c>
    </row>
    <row r="37" spans="1:13" x14ac:dyDescent="0.25">
      <c r="A37" s="409">
        <v>34</v>
      </c>
      <c r="B37" s="410" t="s">
        <v>496</v>
      </c>
      <c r="C37" s="411">
        <v>34</v>
      </c>
      <c r="D37" s="411">
        <v>1000</v>
      </c>
      <c r="E37" s="411">
        <v>28</v>
      </c>
      <c r="F37" s="411">
        <v>756</v>
      </c>
      <c r="G37" s="411">
        <v>579</v>
      </c>
      <c r="H37" s="411">
        <v>579</v>
      </c>
      <c r="I37" s="411">
        <v>0</v>
      </c>
      <c r="J37" s="411">
        <v>381</v>
      </c>
      <c r="K37" s="411">
        <v>198</v>
      </c>
      <c r="L37" s="412">
        <f t="shared" si="0"/>
        <v>0.76587301587301593</v>
      </c>
      <c r="M37" s="413">
        <f t="shared" si="1"/>
        <v>0.65803108808290156</v>
      </c>
    </row>
    <row r="38" spans="1:13" ht="15.75" thickBot="1" x14ac:dyDescent="0.3">
      <c r="A38" s="415">
        <v>35</v>
      </c>
      <c r="B38" s="416" t="s">
        <v>497</v>
      </c>
      <c r="C38" s="417">
        <v>35</v>
      </c>
      <c r="D38" s="417">
        <v>1000</v>
      </c>
      <c r="E38" s="417">
        <v>37</v>
      </c>
      <c r="F38" s="417">
        <v>1004</v>
      </c>
      <c r="G38" s="417">
        <v>779</v>
      </c>
      <c r="H38" s="417">
        <v>779</v>
      </c>
      <c r="I38" s="417">
        <v>0</v>
      </c>
      <c r="J38" s="417">
        <v>502</v>
      </c>
      <c r="K38" s="417">
        <v>277</v>
      </c>
      <c r="L38" s="418">
        <f t="shared" si="0"/>
        <v>0.77589641434262946</v>
      </c>
      <c r="M38" s="419">
        <f t="shared" si="1"/>
        <v>0.64441591784338892</v>
      </c>
    </row>
    <row r="39" spans="1:13" x14ac:dyDescent="0.25">
      <c r="A39" s="420"/>
      <c r="B39" s="421"/>
      <c r="C39" s="422">
        <f>SUM(C4:C38)</f>
        <v>1223</v>
      </c>
      <c r="D39" s="422">
        <f t="shared" ref="D39:K39" si="2">SUM(D4:D38)</f>
        <v>35000</v>
      </c>
      <c r="E39" s="422">
        <f t="shared" si="2"/>
        <v>1157</v>
      </c>
      <c r="F39" s="422">
        <f t="shared" si="2"/>
        <v>33099</v>
      </c>
      <c r="G39" s="422">
        <f t="shared" si="2"/>
        <v>25173</v>
      </c>
      <c r="H39" s="422">
        <f t="shared" si="2"/>
        <v>24863</v>
      </c>
      <c r="I39" s="422">
        <f t="shared" si="2"/>
        <v>310</v>
      </c>
      <c r="J39" s="422">
        <f t="shared" si="2"/>
        <v>15734</v>
      </c>
      <c r="K39" s="422">
        <f t="shared" si="2"/>
        <v>9129</v>
      </c>
      <c r="L39" s="423">
        <f t="shared" si="0"/>
        <v>0.7605365721018762</v>
      </c>
      <c r="M39" s="424">
        <f t="shared" si="1"/>
        <v>0.63282789687487428</v>
      </c>
    </row>
  </sheetData>
  <mergeCells count="9">
    <mergeCell ref="A39:B39"/>
    <mergeCell ref="A2:A3"/>
    <mergeCell ref="B2:B3"/>
    <mergeCell ref="A1:M1"/>
    <mergeCell ref="C2:D2"/>
    <mergeCell ref="E2:G2"/>
    <mergeCell ref="H2:I2"/>
    <mergeCell ref="J2:K2"/>
    <mergeCell ref="L2:M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73098-F280-4F02-A020-FB1FCDD7A7F5}">
  <dimension ref="A1:G44"/>
  <sheetViews>
    <sheetView workbookViewId="0">
      <selection activeCell="J27" sqref="J27"/>
    </sheetView>
  </sheetViews>
  <sheetFormatPr defaultRowHeight="15" x14ac:dyDescent="0.25"/>
  <cols>
    <col min="1" max="1" width="6.140625" bestFit="1" customWidth="1"/>
    <col min="2" max="2" width="20.7109375" customWidth="1"/>
    <col min="3" max="3" width="6.7109375" bestFit="1" customWidth="1"/>
    <col min="4" max="4" width="22.5703125" customWidth="1"/>
    <col min="5" max="5" width="18.7109375" customWidth="1"/>
    <col min="6" max="6" width="22.28515625" customWidth="1"/>
    <col min="7" max="7" width="132.5703125" bestFit="1" customWidth="1"/>
  </cols>
  <sheetData>
    <row r="1" spans="1:7" ht="21.75" thickBot="1" x14ac:dyDescent="0.4">
      <c r="A1" s="220" t="s">
        <v>252</v>
      </c>
      <c r="B1" s="221"/>
      <c r="C1" s="221"/>
      <c r="D1" s="221"/>
      <c r="E1" s="221"/>
      <c r="F1" s="221"/>
      <c r="G1" s="222"/>
    </row>
    <row r="2" spans="1:7" ht="32.25" thickBot="1" x14ac:dyDescent="0.3">
      <c r="A2" s="50" t="s">
        <v>253</v>
      </c>
      <c r="B2" s="51" t="s">
        <v>254</v>
      </c>
      <c r="C2" s="64" t="s">
        <v>255</v>
      </c>
      <c r="D2" s="51" t="s">
        <v>256</v>
      </c>
      <c r="E2" s="51" t="s">
        <v>257</v>
      </c>
      <c r="F2" s="64" t="s">
        <v>258</v>
      </c>
      <c r="G2" s="52" t="s">
        <v>259</v>
      </c>
    </row>
    <row r="3" spans="1:7" ht="15.75" x14ac:dyDescent="0.25">
      <c r="A3" s="82">
        <v>1</v>
      </c>
      <c r="B3" s="83" t="s">
        <v>175</v>
      </c>
      <c r="C3" s="84">
        <v>51001</v>
      </c>
      <c r="D3" s="85" t="s">
        <v>175</v>
      </c>
      <c r="E3" s="425" t="s">
        <v>498</v>
      </c>
      <c r="F3" s="84" t="s">
        <v>17</v>
      </c>
      <c r="G3" s="86" t="s">
        <v>261</v>
      </c>
    </row>
    <row r="4" spans="1:7" ht="15.75" x14ac:dyDescent="0.25">
      <c r="A4" s="66">
        <v>2</v>
      </c>
      <c r="B4" s="55" t="s">
        <v>154</v>
      </c>
      <c r="C4" s="56">
        <v>50201</v>
      </c>
      <c r="D4" s="55" t="s">
        <v>154</v>
      </c>
      <c r="E4" s="48" t="s">
        <v>260</v>
      </c>
      <c r="F4" s="56" t="s">
        <v>24</v>
      </c>
      <c r="G4" s="68" t="s">
        <v>262</v>
      </c>
    </row>
    <row r="5" spans="1:7" ht="15.75" x14ac:dyDescent="0.25">
      <c r="A5" s="66">
        <v>3</v>
      </c>
      <c r="B5" s="55" t="s">
        <v>263</v>
      </c>
      <c r="C5" s="65">
        <v>54101</v>
      </c>
      <c r="D5" s="21" t="s">
        <v>264</v>
      </c>
      <c r="E5" s="58" t="s">
        <v>263</v>
      </c>
      <c r="F5" s="49" t="s">
        <v>16</v>
      </c>
      <c r="G5" s="62" t="s">
        <v>265</v>
      </c>
    </row>
    <row r="6" spans="1:7" ht="15.75" x14ac:dyDescent="0.25">
      <c r="A6" s="66">
        <v>4</v>
      </c>
      <c r="B6" s="47" t="s">
        <v>168</v>
      </c>
      <c r="C6" s="49">
        <v>53401</v>
      </c>
      <c r="D6" s="21" t="s">
        <v>168</v>
      </c>
      <c r="E6" s="48" t="s">
        <v>260</v>
      </c>
      <c r="F6" s="49" t="s">
        <v>17</v>
      </c>
      <c r="G6" s="62" t="s">
        <v>266</v>
      </c>
    </row>
    <row r="7" spans="1:7" ht="15.75" x14ac:dyDescent="0.25">
      <c r="A7" s="66">
        <v>5</v>
      </c>
      <c r="B7" s="47" t="s">
        <v>181</v>
      </c>
      <c r="C7" s="49">
        <v>51201</v>
      </c>
      <c r="D7" s="21" t="s">
        <v>171</v>
      </c>
      <c r="E7" s="47" t="s">
        <v>260</v>
      </c>
      <c r="F7" s="49" t="s">
        <v>21</v>
      </c>
      <c r="G7" s="62" t="s">
        <v>267</v>
      </c>
    </row>
    <row r="8" spans="1:7" ht="15.75" x14ac:dyDescent="0.25">
      <c r="A8" s="66">
        <v>6</v>
      </c>
      <c r="B8" s="55" t="s">
        <v>263</v>
      </c>
      <c r="C8" s="57">
        <v>52301</v>
      </c>
      <c r="D8" s="47" t="s">
        <v>166</v>
      </c>
      <c r="E8" s="58" t="s">
        <v>263</v>
      </c>
      <c r="F8" s="49" t="s">
        <v>16</v>
      </c>
      <c r="G8" s="62" t="s">
        <v>265</v>
      </c>
    </row>
    <row r="9" spans="1:7" ht="15.75" x14ac:dyDescent="0.25">
      <c r="A9" s="66">
        <v>7</v>
      </c>
      <c r="B9" s="83" t="s">
        <v>175</v>
      </c>
      <c r="C9" s="57">
        <v>54201</v>
      </c>
      <c r="D9" s="47" t="s">
        <v>183</v>
      </c>
      <c r="E9" s="426" t="s">
        <v>260</v>
      </c>
      <c r="F9" s="49" t="s">
        <v>17</v>
      </c>
      <c r="G9" s="62"/>
    </row>
    <row r="10" spans="1:7" ht="15.75" x14ac:dyDescent="0.25">
      <c r="A10" s="66">
        <v>8</v>
      </c>
      <c r="B10" s="55" t="s">
        <v>180</v>
      </c>
      <c r="C10" s="57">
        <v>50401</v>
      </c>
      <c r="D10" s="55" t="s">
        <v>180</v>
      </c>
      <c r="E10" s="48" t="s">
        <v>260</v>
      </c>
      <c r="F10" s="56" t="s">
        <v>24</v>
      </c>
      <c r="G10" s="69" t="s">
        <v>268</v>
      </c>
    </row>
    <row r="11" spans="1:7" ht="16.5" thickBot="1" x14ac:dyDescent="0.3">
      <c r="A11" s="66">
        <v>9</v>
      </c>
      <c r="B11" s="53" t="s">
        <v>172</v>
      </c>
      <c r="C11" s="57">
        <v>50801</v>
      </c>
      <c r="D11" s="53" t="s">
        <v>172</v>
      </c>
      <c r="E11" s="48" t="s">
        <v>260</v>
      </c>
      <c r="F11" s="56" t="s">
        <v>17</v>
      </c>
      <c r="G11" s="70" t="s">
        <v>269</v>
      </c>
    </row>
    <row r="12" spans="1:7" ht="15.75" x14ac:dyDescent="0.25">
      <c r="A12" s="66">
        <v>10</v>
      </c>
      <c r="B12" s="54" t="s">
        <v>169</v>
      </c>
      <c r="C12" s="57">
        <v>52001</v>
      </c>
      <c r="D12" s="54" t="s">
        <v>169</v>
      </c>
      <c r="E12" s="59" t="s">
        <v>260</v>
      </c>
      <c r="F12" s="57" t="s">
        <v>16</v>
      </c>
      <c r="G12" s="71" t="s">
        <v>270</v>
      </c>
    </row>
    <row r="13" spans="1:7" ht="15.75" x14ac:dyDescent="0.25">
      <c r="A13" s="66">
        <v>11</v>
      </c>
      <c r="B13" s="47" t="s">
        <v>181</v>
      </c>
      <c r="C13" s="57">
        <v>53601</v>
      </c>
      <c r="D13" s="54" t="s">
        <v>163</v>
      </c>
      <c r="E13" s="48" t="s">
        <v>260</v>
      </c>
      <c r="F13" s="57" t="s">
        <v>17</v>
      </c>
      <c r="G13" s="71" t="s">
        <v>271</v>
      </c>
    </row>
    <row r="14" spans="1:7" ht="15.75" x14ac:dyDescent="0.25">
      <c r="A14" s="66">
        <v>12</v>
      </c>
      <c r="B14" s="53" t="s">
        <v>172</v>
      </c>
      <c r="C14" s="57">
        <v>53501</v>
      </c>
      <c r="D14" s="53" t="s">
        <v>164</v>
      </c>
      <c r="E14" s="53" t="s">
        <v>260</v>
      </c>
      <c r="F14" s="56" t="s">
        <v>17</v>
      </c>
      <c r="G14" s="70" t="s">
        <v>272</v>
      </c>
    </row>
    <row r="15" spans="1:7" ht="16.5" thickBot="1" x14ac:dyDescent="0.3">
      <c r="A15" s="66">
        <v>13</v>
      </c>
      <c r="B15" s="55" t="s">
        <v>147</v>
      </c>
      <c r="C15" s="57">
        <v>51601</v>
      </c>
      <c r="D15" s="55" t="s">
        <v>162</v>
      </c>
      <c r="E15" s="48" t="s">
        <v>260</v>
      </c>
      <c r="F15" s="55" t="s">
        <v>17</v>
      </c>
      <c r="G15" s="67" t="s">
        <v>273</v>
      </c>
    </row>
    <row r="16" spans="1:7" ht="15.75" x14ac:dyDescent="0.25">
      <c r="A16" s="66">
        <v>14</v>
      </c>
      <c r="B16" s="47" t="s">
        <v>150</v>
      </c>
      <c r="C16" s="57">
        <v>50901</v>
      </c>
      <c r="D16" s="47" t="s">
        <v>150</v>
      </c>
      <c r="E16" s="59" t="s">
        <v>260</v>
      </c>
      <c r="F16" s="49" t="s">
        <v>27</v>
      </c>
      <c r="G16" s="62" t="s">
        <v>274</v>
      </c>
    </row>
    <row r="17" spans="1:7" ht="15.75" x14ac:dyDescent="0.25">
      <c r="A17" s="66">
        <v>15</v>
      </c>
      <c r="B17" s="55" t="s">
        <v>180</v>
      </c>
      <c r="C17" s="57">
        <v>54301</v>
      </c>
      <c r="D17" s="55" t="s">
        <v>176</v>
      </c>
      <c r="E17" s="48" t="s">
        <v>260</v>
      </c>
      <c r="F17" s="56" t="s">
        <v>24</v>
      </c>
      <c r="G17" s="73" t="s">
        <v>499</v>
      </c>
    </row>
    <row r="18" spans="1:7" ht="15.75" x14ac:dyDescent="0.25">
      <c r="A18" s="66">
        <v>16</v>
      </c>
      <c r="B18" s="55" t="s">
        <v>180</v>
      </c>
      <c r="C18" s="57">
        <v>50501</v>
      </c>
      <c r="D18" s="55" t="s">
        <v>149</v>
      </c>
      <c r="E18" s="48" t="s">
        <v>260</v>
      </c>
      <c r="F18" s="56" t="s">
        <v>24</v>
      </c>
      <c r="G18" s="73" t="s">
        <v>275</v>
      </c>
    </row>
    <row r="19" spans="1:7" ht="15" customHeight="1" x14ac:dyDescent="0.25">
      <c r="A19" s="66">
        <v>17</v>
      </c>
      <c r="B19" s="47" t="s">
        <v>175</v>
      </c>
      <c r="C19" s="57">
        <v>54401</v>
      </c>
      <c r="D19" s="47" t="s">
        <v>276</v>
      </c>
      <c r="E19" s="58" t="s">
        <v>263</v>
      </c>
      <c r="F19" s="49" t="s">
        <v>27</v>
      </c>
      <c r="G19" s="62"/>
    </row>
    <row r="20" spans="1:7" ht="16.5" thickBot="1" x14ac:dyDescent="0.3">
      <c r="A20" s="66">
        <v>18</v>
      </c>
      <c r="B20" s="47" t="s">
        <v>168</v>
      </c>
      <c r="C20" s="57">
        <v>53301</v>
      </c>
      <c r="D20" s="47" t="s">
        <v>155</v>
      </c>
      <c r="E20" s="48" t="s">
        <v>260</v>
      </c>
      <c r="F20" s="56" t="s">
        <v>17</v>
      </c>
      <c r="G20" s="62" t="s">
        <v>277</v>
      </c>
    </row>
    <row r="21" spans="1:7" ht="15.75" x14ac:dyDescent="0.25">
      <c r="A21" s="66">
        <v>19</v>
      </c>
      <c r="B21" s="47" t="s">
        <v>174</v>
      </c>
      <c r="C21" s="57">
        <v>51701</v>
      </c>
      <c r="D21" s="47" t="s">
        <v>174</v>
      </c>
      <c r="E21" s="59" t="s">
        <v>260</v>
      </c>
      <c r="F21" s="49" t="s">
        <v>16</v>
      </c>
      <c r="G21" s="62" t="s">
        <v>278</v>
      </c>
    </row>
    <row r="22" spans="1:7" ht="16.5" thickBot="1" x14ac:dyDescent="0.3">
      <c r="A22" s="66">
        <v>20</v>
      </c>
      <c r="B22" s="55" t="s">
        <v>279</v>
      </c>
      <c r="C22" s="57">
        <v>50003</v>
      </c>
      <c r="D22" s="55" t="s">
        <v>151</v>
      </c>
      <c r="E22" s="48" t="s">
        <v>260</v>
      </c>
      <c r="F22" s="56" t="s">
        <v>24</v>
      </c>
      <c r="G22" s="73" t="s">
        <v>280</v>
      </c>
    </row>
    <row r="23" spans="1:7" ht="16.5" thickBot="1" x14ac:dyDescent="0.3">
      <c r="A23" s="66">
        <v>21</v>
      </c>
      <c r="B23" s="47" t="s">
        <v>263</v>
      </c>
      <c r="C23" s="56">
        <v>52201</v>
      </c>
      <c r="D23" s="47" t="s">
        <v>156</v>
      </c>
      <c r="E23" s="59" t="s">
        <v>260</v>
      </c>
      <c r="F23" s="49" t="s">
        <v>16</v>
      </c>
      <c r="G23" s="62" t="s">
        <v>281</v>
      </c>
    </row>
    <row r="24" spans="1:7" ht="15.75" x14ac:dyDescent="0.25">
      <c r="A24" s="66">
        <v>22</v>
      </c>
      <c r="B24" s="47" t="s">
        <v>263</v>
      </c>
      <c r="C24" s="56">
        <v>52501</v>
      </c>
      <c r="D24" s="47" t="s">
        <v>160</v>
      </c>
      <c r="E24" s="59" t="s">
        <v>260</v>
      </c>
      <c r="F24" s="49" t="s">
        <v>16</v>
      </c>
      <c r="G24" s="62" t="s">
        <v>282</v>
      </c>
    </row>
    <row r="25" spans="1:7" ht="15.75" x14ac:dyDescent="0.25">
      <c r="A25" s="66">
        <v>23</v>
      </c>
      <c r="B25" s="47" t="s">
        <v>181</v>
      </c>
      <c r="C25" s="56">
        <v>53901</v>
      </c>
      <c r="D25" s="47" t="s">
        <v>185</v>
      </c>
      <c r="E25" s="47" t="s">
        <v>260</v>
      </c>
      <c r="F25" s="49" t="s">
        <v>21</v>
      </c>
      <c r="G25" s="62" t="s">
        <v>283</v>
      </c>
    </row>
    <row r="26" spans="1:7" ht="15.75" x14ac:dyDescent="0.25">
      <c r="A26" s="66">
        <v>24</v>
      </c>
      <c r="B26" s="47" t="s">
        <v>147</v>
      </c>
      <c r="C26" s="57">
        <v>51501</v>
      </c>
      <c r="D26" s="47" t="s">
        <v>147</v>
      </c>
      <c r="E26" s="48" t="s">
        <v>260</v>
      </c>
      <c r="F26" s="56" t="s">
        <v>17</v>
      </c>
      <c r="G26" s="67" t="s">
        <v>500</v>
      </c>
    </row>
    <row r="27" spans="1:7" ht="15.75" x14ac:dyDescent="0.25">
      <c r="A27" s="66">
        <v>25</v>
      </c>
      <c r="B27" s="47" t="s">
        <v>161</v>
      </c>
      <c r="C27" s="61">
        <v>53004</v>
      </c>
      <c r="D27" s="47" t="s">
        <v>161</v>
      </c>
      <c r="E27" s="48" t="s">
        <v>260</v>
      </c>
      <c r="F27" s="49" t="s">
        <v>198</v>
      </c>
      <c r="G27" s="62" t="s">
        <v>284</v>
      </c>
    </row>
    <row r="28" spans="1:7" ht="15.75" x14ac:dyDescent="0.25">
      <c r="A28" s="66">
        <v>26</v>
      </c>
      <c r="B28" s="55" t="s">
        <v>180</v>
      </c>
      <c r="C28" s="57">
        <v>51901</v>
      </c>
      <c r="D28" s="47" t="s">
        <v>152</v>
      </c>
      <c r="E28" s="425" t="s">
        <v>501</v>
      </c>
      <c r="F28" s="49" t="s">
        <v>285</v>
      </c>
      <c r="G28" s="62" t="s">
        <v>286</v>
      </c>
    </row>
    <row r="29" spans="1:7" ht="15.75" x14ac:dyDescent="0.25">
      <c r="A29" s="66">
        <v>27</v>
      </c>
      <c r="B29" s="55" t="s">
        <v>154</v>
      </c>
      <c r="C29" s="57">
        <v>55001</v>
      </c>
      <c r="D29" s="55" t="s">
        <v>287</v>
      </c>
      <c r="E29" s="48" t="s">
        <v>260</v>
      </c>
      <c r="F29" s="56" t="s">
        <v>24</v>
      </c>
      <c r="G29" s="72" t="s">
        <v>288</v>
      </c>
    </row>
    <row r="30" spans="1:7" ht="15.75" x14ac:dyDescent="0.25">
      <c r="A30" s="66">
        <v>28</v>
      </c>
      <c r="B30" s="47" t="s">
        <v>181</v>
      </c>
      <c r="C30" s="56">
        <v>53701</v>
      </c>
      <c r="D30" s="47" t="s">
        <v>181</v>
      </c>
      <c r="E30" s="427" t="s">
        <v>260</v>
      </c>
      <c r="F30" s="49" t="s">
        <v>21</v>
      </c>
      <c r="G30" s="62" t="s">
        <v>289</v>
      </c>
    </row>
    <row r="31" spans="1:7" ht="15.75" x14ac:dyDescent="0.25">
      <c r="A31" s="66">
        <v>29</v>
      </c>
      <c r="B31" s="55" t="s">
        <v>154</v>
      </c>
      <c r="C31" s="57">
        <v>55101</v>
      </c>
      <c r="D31" s="55" t="s">
        <v>290</v>
      </c>
      <c r="E31" s="48" t="s">
        <v>260</v>
      </c>
      <c r="F31" s="56" t="s">
        <v>24</v>
      </c>
      <c r="G31" s="72" t="s">
        <v>291</v>
      </c>
    </row>
    <row r="32" spans="1:7" ht="16.5" thickBot="1" x14ac:dyDescent="0.3">
      <c r="A32" s="66">
        <v>30</v>
      </c>
      <c r="B32" s="47" t="s">
        <v>175</v>
      </c>
      <c r="C32" s="57">
        <v>51101</v>
      </c>
      <c r="D32" s="47" t="s">
        <v>167</v>
      </c>
      <c r="E32" s="58" t="s">
        <v>263</v>
      </c>
      <c r="F32" s="49" t="s">
        <v>27</v>
      </c>
      <c r="G32" s="62"/>
    </row>
    <row r="33" spans="1:7" ht="16.5" thickBot="1" x14ac:dyDescent="0.3">
      <c r="A33" s="66">
        <v>31</v>
      </c>
      <c r="B33" s="47" t="s">
        <v>263</v>
      </c>
      <c r="C33" s="56">
        <v>52801</v>
      </c>
      <c r="D33" s="47" t="s">
        <v>157</v>
      </c>
      <c r="E33" s="59" t="s">
        <v>260</v>
      </c>
      <c r="F33" s="49" t="s">
        <v>16</v>
      </c>
      <c r="G33" s="62" t="s">
        <v>292</v>
      </c>
    </row>
    <row r="34" spans="1:7" ht="15.75" x14ac:dyDescent="0.25">
      <c r="A34" s="66">
        <v>32</v>
      </c>
      <c r="B34" s="47" t="s">
        <v>161</v>
      </c>
      <c r="C34" s="57">
        <v>55301</v>
      </c>
      <c r="D34" s="47" t="s">
        <v>179</v>
      </c>
      <c r="E34" s="428" t="s">
        <v>260</v>
      </c>
      <c r="F34" s="49" t="s">
        <v>27</v>
      </c>
      <c r="G34" s="62"/>
    </row>
    <row r="35" spans="1:7" ht="16.5" thickBot="1" x14ac:dyDescent="0.3">
      <c r="A35" s="66">
        <v>33</v>
      </c>
      <c r="B35" s="55" t="s">
        <v>293</v>
      </c>
      <c r="C35" s="57">
        <v>29201</v>
      </c>
      <c r="D35" s="55" t="s">
        <v>182</v>
      </c>
      <c r="E35" s="48" t="s">
        <v>260</v>
      </c>
      <c r="F35" s="56" t="s">
        <v>285</v>
      </c>
      <c r="G35" s="67" t="s">
        <v>294</v>
      </c>
    </row>
    <row r="36" spans="1:7" ht="15.75" x14ac:dyDescent="0.25">
      <c r="A36" s="66">
        <v>34</v>
      </c>
      <c r="B36" s="47" t="s">
        <v>263</v>
      </c>
      <c r="C36" s="56">
        <v>51401</v>
      </c>
      <c r="D36" s="47" t="s">
        <v>148</v>
      </c>
      <c r="E36" s="59" t="s">
        <v>260</v>
      </c>
      <c r="F36" s="49" t="s">
        <v>16</v>
      </c>
      <c r="G36" s="62" t="s">
        <v>295</v>
      </c>
    </row>
    <row r="37" spans="1:7" ht="15.75" x14ac:dyDescent="0.25">
      <c r="A37" s="66">
        <v>35</v>
      </c>
      <c r="B37" s="47" t="s">
        <v>296</v>
      </c>
      <c r="C37" s="57">
        <v>55401</v>
      </c>
      <c r="D37" s="47" t="s">
        <v>296</v>
      </c>
      <c r="E37" s="48" t="s">
        <v>260</v>
      </c>
      <c r="F37" s="49" t="s">
        <v>198</v>
      </c>
      <c r="G37" s="62" t="s">
        <v>297</v>
      </c>
    </row>
    <row r="38" spans="1:7" ht="15.75" x14ac:dyDescent="0.25">
      <c r="A38" s="429">
        <v>36</v>
      </c>
      <c r="B38" s="430" t="s">
        <v>153</v>
      </c>
      <c r="C38" s="431">
        <v>50601</v>
      </c>
      <c r="D38" s="432" t="s">
        <v>153</v>
      </c>
      <c r="E38" s="425" t="s">
        <v>502</v>
      </c>
      <c r="F38" s="433" t="s">
        <v>285</v>
      </c>
      <c r="G38" s="434" t="s">
        <v>503</v>
      </c>
    </row>
    <row r="39" spans="1:7" ht="15.75" x14ac:dyDescent="0.25">
      <c r="A39" s="66">
        <v>37</v>
      </c>
      <c r="B39" s="55" t="s">
        <v>279</v>
      </c>
      <c r="C39" s="57">
        <v>51301</v>
      </c>
      <c r="D39" s="55" t="s">
        <v>158</v>
      </c>
      <c r="E39" s="48" t="s">
        <v>260</v>
      </c>
      <c r="F39" s="56" t="s">
        <v>24</v>
      </c>
      <c r="G39" s="74" t="s">
        <v>298</v>
      </c>
    </row>
    <row r="40" spans="1:7" ht="15.75" x14ac:dyDescent="0.25">
      <c r="A40" s="66">
        <v>38</v>
      </c>
      <c r="B40" s="47" t="s">
        <v>263</v>
      </c>
      <c r="C40" s="56">
        <v>52601</v>
      </c>
      <c r="D40" s="47" t="s">
        <v>178</v>
      </c>
      <c r="E40" s="60" t="s">
        <v>260</v>
      </c>
      <c r="F40" s="49" t="s">
        <v>16</v>
      </c>
      <c r="G40" s="62" t="s">
        <v>299</v>
      </c>
    </row>
    <row r="41" spans="1:7" ht="15.75" x14ac:dyDescent="0.25">
      <c r="A41" s="66">
        <v>39</v>
      </c>
      <c r="B41" s="55" t="s">
        <v>170</v>
      </c>
      <c r="C41" s="57">
        <v>51801</v>
      </c>
      <c r="D41" s="55" t="s">
        <v>170</v>
      </c>
      <c r="E41" s="48" t="s">
        <v>260</v>
      </c>
      <c r="F41" s="56" t="s">
        <v>24</v>
      </c>
      <c r="G41" s="75" t="s">
        <v>300</v>
      </c>
    </row>
    <row r="42" spans="1:7" ht="15.75" x14ac:dyDescent="0.25">
      <c r="A42" s="66">
        <v>40</v>
      </c>
      <c r="B42" s="47" t="s">
        <v>153</v>
      </c>
      <c r="C42" s="57">
        <v>50701</v>
      </c>
      <c r="D42" s="47" t="s">
        <v>173</v>
      </c>
      <c r="E42" s="48" t="s">
        <v>260</v>
      </c>
      <c r="F42" s="56" t="s">
        <v>285</v>
      </c>
      <c r="G42" s="62" t="s">
        <v>301</v>
      </c>
    </row>
    <row r="43" spans="1:7" ht="15.75" x14ac:dyDescent="0.25">
      <c r="A43" s="66">
        <v>41</v>
      </c>
      <c r="B43" s="47" t="s">
        <v>263</v>
      </c>
      <c r="C43" s="57">
        <v>53101</v>
      </c>
      <c r="D43" s="47" t="s">
        <v>165</v>
      </c>
      <c r="E43" s="58" t="s">
        <v>263</v>
      </c>
      <c r="F43" s="49" t="s">
        <v>16</v>
      </c>
      <c r="G43" s="62" t="s">
        <v>302</v>
      </c>
    </row>
    <row r="44" spans="1:7" ht="16.5" thickBot="1" x14ac:dyDescent="0.3">
      <c r="A44" s="76">
        <v>42</v>
      </c>
      <c r="B44" s="77" t="s">
        <v>151</v>
      </c>
      <c r="C44" s="78">
        <v>50004</v>
      </c>
      <c r="D44" s="79" t="s">
        <v>151</v>
      </c>
      <c r="E44" s="63" t="s">
        <v>260</v>
      </c>
      <c r="F44" s="80" t="s">
        <v>16</v>
      </c>
      <c r="G44" s="81" t="s">
        <v>504</v>
      </c>
    </row>
  </sheetData>
  <mergeCells count="1">
    <mergeCell ref="A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84CE5-9040-4C15-BC05-BD875C1838DF}">
  <dimension ref="A1:F44"/>
  <sheetViews>
    <sheetView workbookViewId="0">
      <selection activeCell="J27" sqref="J27"/>
    </sheetView>
  </sheetViews>
  <sheetFormatPr defaultRowHeight="15" x14ac:dyDescent="0.25"/>
  <cols>
    <col min="1" max="1" width="6.140625" bestFit="1" customWidth="1"/>
    <col min="2" max="2" width="16.5703125" bestFit="1" customWidth="1"/>
    <col min="3" max="3" width="6.7109375" bestFit="1" customWidth="1"/>
    <col min="4" max="4" width="19.5703125" bestFit="1" customWidth="1"/>
    <col min="5" max="5" width="18.42578125" customWidth="1"/>
    <col min="6" max="6" width="116.7109375" bestFit="1" customWidth="1"/>
  </cols>
  <sheetData>
    <row r="1" spans="1:6" ht="21.75" thickBot="1" x14ac:dyDescent="0.4">
      <c r="A1" s="220" t="s">
        <v>303</v>
      </c>
      <c r="B1" s="221"/>
      <c r="C1" s="221"/>
      <c r="D1" s="221"/>
      <c r="E1" s="221"/>
      <c r="F1" s="222"/>
    </row>
    <row r="2" spans="1:6" ht="32.25" thickBot="1" x14ac:dyDescent="0.3">
      <c r="A2" s="50" t="s">
        <v>253</v>
      </c>
      <c r="B2" s="51" t="s">
        <v>254</v>
      </c>
      <c r="C2" s="64" t="s">
        <v>255</v>
      </c>
      <c r="D2" s="51" t="s">
        <v>256</v>
      </c>
      <c r="E2" s="51" t="s">
        <v>257</v>
      </c>
      <c r="F2" s="52" t="s">
        <v>259</v>
      </c>
    </row>
    <row r="3" spans="1:6" ht="15.75" x14ac:dyDescent="0.25">
      <c r="A3" s="87">
        <v>1</v>
      </c>
      <c r="B3" s="59" t="s">
        <v>172</v>
      </c>
      <c r="C3" s="97">
        <v>51002</v>
      </c>
      <c r="D3" s="91" t="s">
        <v>222</v>
      </c>
      <c r="E3" s="59" t="s">
        <v>260</v>
      </c>
      <c r="F3" s="92" t="s">
        <v>304</v>
      </c>
    </row>
    <row r="4" spans="1:6" ht="15.75" x14ac:dyDescent="0.25">
      <c r="A4" s="88">
        <v>2</v>
      </c>
      <c r="B4" s="60" t="s">
        <v>236</v>
      </c>
      <c r="C4" s="48">
        <v>50202</v>
      </c>
      <c r="D4" s="21" t="s">
        <v>236</v>
      </c>
      <c r="E4" s="425" t="s">
        <v>505</v>
      </c>
      <c r="F4" s="93" t="s">
        <v>305</v>
      </c>
    </row>
    <row r="5" spans="1:6" ht="15.75" x14ac:dyDescent="0.25">
      <c r="A5" s="88">
        <v>3</v>
      </c>
      <c r="B5" s="60" t="s">
        <v>243</v>
      </c>
      <c r="C5" s="48">
        <v>54102</v>
      </c>
      <c r="D5" s="21" t="s">
        <v>306</v>
      </c>
      <c r="E5" s="58" t="s">
        <v>263</v>
      </c>
      <c r="F5" s="62" t="s">
        <v>307</v>
      </c>
    </row>
    <row r="6" spans="1:6" ht="15.75" x14ac:dyDescent="0.25">
      <c r="A6" s="88">
        <v>4</v>
      </c>
      <c r="B6" s="60" t="s">
        <v>223</v>
      </c>
      <c r="C6" s="61">
        <v>53402</v>
      </c>
      <c r="D6" s="21" t="s">
        <v>223</v>
      </c>
      <c r="E6" s="48" t="s">
        <v>260</v>
      </c>
      <c r="F6" s="62" t="s">
        <v>308</v>
      </c>
    </row>
    <row r="7" spans="1:6" ht="15.75" x14ac:dyDescent="0.25">
      <c r="A7" s="88">
        <v>5</v>
      </c>
      <c r="B7" s="60" t="s">
        <v>241</v>
      </c>
      <c r="C7" s="48">
        <v>51202</v>
      </c>
      <c r="D7" s="21" t="s">
        <v>241</v>
      </c>
      <c r="E7" s="425" t="s">
        <v>505</v>
      </c>
      <c r="F7" s="93" t="s">
        <v>309</v>
      </c>
    </row>
    <row r="8" spans="1:6" ht="15.75" x14ac:dyDescent="0.25">
      <c r="A8" s="88">
        <v>6</v>
      </c>
      <c r="B8" s="60" t="s">
        <v>243</v>
      </c>
      <c r="C8" s="48">
        <v>52302</v>
      </c>
      <c r="D8" s="21" t="s">
        <v>243</v>
      </c>
      <c r="E8" s="435" t="s">
        <v>260</v>
      </c>
      <c r="F8" s="93" t="s">
        <v>310</v>
      </c>
    </row>
    <row r="9" spans="1:6" ht="15.75" x14ac:dyDescent="0.25">
      <c r="A9" s="88">
        <v>7</v>
      </c>
      <c r="B9" s="60" t="s">
        <v>172</v>
      </c>
      <c r="C9" s="48">
        <v>54202</v>
      </c>
      <c r="D9" s="21" t="s">
        <v>311</v>
      </c>
      <c r="E9" s="425" t="s">
        <v>505</v>
      </c>
      <c r="F9" s="94" t="s">
        <v>312</v>
      </c>
    </row>
    <row r="10" spans="1:6" ht="15.75" x14ac:dyDescent="0.25">
      <c r="A10" s="88">
        <v>8</v>
      </c>
      <c r="B10" s="60" t="s">
        <v>237</v>
      </c>
      <c r="C10" s="61">
        <v>50402</v>
      </c>
      <c r="D10" s="21" t="s">
        <v>237</v>
      </c>
      <c r="E10" s="425" t="s">
        <v>505</v>
      </c>
      <c r="F10" s="93" t="s">
        <v>313</v>
      </c>
    </row>
    <row r="11" spans="1:6" ht="15.75" x14ac:dyDescent="0.25">
      <c r="A11" s="88">
        <v>9</v>
      </c>
      <c r="B11" s="60" t="s">
        <v>172</v>
      </c>
      <c r="C11" s="48">
        <v>50802</v>
      </c>
      <c r="D11" s="21" t="s">
        <v>242</v>
      </c>
      <c r="E11" s="60" t="s">
        <v>260</v>
      </c>
      <c r="F11" s="93" t="s">
        <v>314</v>
      </c>
    </row>
    <row r="12" spans="1:6" ht="15.75" x14ac:dyDescent="0.25">
      <c r="A12" s="88">
        <v>10</v>
      </c>
      <c r="B12" s="60" t="s">
        <v>244</v>
      </c>
      <c r="C12" s="48">
        <v>52002</v>
      </c>
      <c r="D12" s="21" t="s">
        <v>244</v>
      </c>
      <c r="E12" s="60" t="s">
        <v>260</v>
      </c>
      <c r="F12" s="93" t="s">
        <v>315</v>
      </c>
    </row>
    <row r="13" spans="1:6" ht="15.75" x14ac:dyDescent="0.25">
      <c r="A13" s="88">
        <v>11</v>
      </c>
      <c r="B13" s="103" t="s">
        <v>225</v>
      </c>
      <c r="C13" s="48">
        <v>53602</v>
      </c>
      <c r="D13" s="21" t="s">
        <v>224</v>
      </c>
      <c r="E13" s="48" t="s">
        <v>260</v>
      </c>
      <c r="F13" s="94" t="s">
        <v>316</v>
      </c>
    </row>
    <row r="14" spans="1:6" ht="15.75" x14ac:dyDescent="0.25">
      <c r="A14" s="88">
        <v>12</v>
      </c>
      <c r="B14" s="60" t="s">
        <v>225</v>
      </c>
      <c r="C14" s="48">
        <v>53502</v>
      </c>
      <c r="D14" s="21" t="s">
        <v>225</v>
      </c>
      <c r="E14" s="435" t="s">
        <v>260</v>
      </c>
      <c r="F14" s="93" t="s">
        <v>317</v>
      </c>
    </row>
    <row r="15" spans="1:6" ht="15.75" x14ac:dyDescent="0.25">
      <c r="A15" s="88">
        <v>13</v>
      </c>
      <c r="B15" s="60" t="s">
        <v>162</v>
      </c>
      <c r="C15" s="48">
        <v>51602</v>
      </c>
      <c r="D15" s="21" t="s">
        <v>226</v>
      </c>
      <c r="E15" s="60" t="s">
        <v>260</v>
      </c>
      <c r="F15" s="93" t="s">
        <v>318</v>
      </c>
    </row>
    <row r="16" spans="1:6" ht="15.75" x14ac:dyDescent="0.25">
      <c r="A16" s="88">
        <v>14</v>
      </c>
      <c r="B16" s="60" t="s">
        <v>250</v>
      </c>
      <c r="C16" s="48">
        <v>50902</v>
      </c>
      <c r="D16" s="21" t="s">
        <v>250</v>
      </c>
      <c r="E16" s="60" t="s">
        <v>260</v>
      </c>
      <c r="F16" s="93" t="s">
        <v>319</v>
      </c>
    </row>
    <row r="17" spans="1:6" ht="15.75" x14ac:dyDescent="0.25">
      <c r="A17" s="88">
        <v>15</v>
      </c>
      <c r="B17" s="60" t="s">
        <v>237</v>
      </c>
      <c r="C17" s="48">
        <v>54302</v>
      </c>
      <c r="D17" s="21" t="s">
        <v>320</v>
      </c>
      <c r="E17" s="425" t="s">
        <v>505</v>
      </c>
      <c r="F17" s="94" t="s">
        <v>321</v>
      </c>
    </row>
    <row r="18" spans="1:6" ht="15.75" x14ac:dyDescent="0.25">
      <c r="A18" s="88">
        <v>16</v>
      </c>
      <c r="B18" s="60" t="s">
        <v>237</v>
      </c>
      <c r="C18" s="61">
        <v>50502</v>
      </c>
      <c r="D18" s="21" t="s">
        <v>238</v>
      </c>
      <c r="E18" s="60" t="s">
        <v>260</v>
      </c>
      <c r="F18" s="93" t="s">
        <v>322</v>
      </c>
    </row>
    <row r="19" spans="1:6" ht="15.75" x14ac:dyDescent="0.25">
      <c r="A19" s="88">
        <v>17</v>
      </c>
      <c r="B19" s="60" t="s">
        <v>251</v>
      </c>
      <c r="C19" s="61">
        <v>54402</v>
      </c>
      <c r="D19" s="21" t="s">
        <v>323</v>
      </c>
      <c r="E19" s="48" t="s">
        <v>260</v>
      </c>
      <c r="F19" s="93" t="s">
        <v>324</v>
      </c>
    </row>
    <row r="20" spans="1:6" ht="15.75" x14ac:dyDescent="0.25">
      <c r="A20" s="88">
        <v>18</v>
      </c>
      <c r="B20" s="60" t="s">
        <v>223</v>
      </c>
      <c r="C20" s="61">
        <v>53302</v>
      </c>
      <c r="D20" s="21" t="s">
        <v>227</v>
      </c>
      <c r="E20" s="48" t="s">
        <v>260</v>
      </c>
      <c r="F20" s="94" t="s">
        <v>325</v>
      </c>
    </row>
    <row r="21" spans="1:6" ht="15.75" x14ac:dyDescent="0.25">
      <c r="A21" s="88">
        <v>19</v>
      </c>
      <c r="B21" s="60" t="s">
        <v>245</v>
      </c>
      <c r="C21" s="61">
        <v>51702</v>
      </c>
      <c r="D21" s="21" t="s">
        <v>245</v>
      </c>
      <c r="E21" s="48" t="s">
        <v>260</v>
      </c>
      <c r="F21" s="62" t="s">
        <v>326</v>
      </c>
    </row>
    <row r="22" spans="1:6" ht="15.75" x14ac:dyDescent="0.25">
      <c r="A22" s="88">
        <v>20</v>
      </c>
      <c r="B22" s="60" t="s">
        <v>327</v>
      </c>
      <c r="C22" s="61">
        <v>50002</v>
      </c>
      <c r="D22" s="21" t="s">
        <v>228</v>
      </c>
      <c r="E22" s="435" t="s">
        <v>260</v>
      </c>
      <c r="F22" s="93" t="s">
        <v>328</v>
      </c>
    </row>
    <row r="23" spans="1:6" ht="15.75" x14ac:dyDescent="0.25">
      <c r="A23" s="88">
        <v>21</v>
      </c>
      <c r="B23" s="60" t="s">
        <v>243</v>
      </c>
      <c r="C23" s="61">
        <v>52202</v>
      </c>
      <c r="D23" s="21" t="s">
        <v>246</v>
      </c>
      <c r="E23" s="426" t="s">
        <v>260</v>
      </c>
      <c r="F23" s="62" t="s">
        <v>329</v>
      </c>
    </row>
    <row r="24" spans="1:6" ht="15.75" x14ac:dyDescent="0.25">
      <c r="A24" s="88">
        <v>22</v>
      </c>
      <c r="B24" s="60" t="s">
        <v>247</v>
      </c>
      <c r="C24" s="61">
        <v>52502</v>
      </c>
      <c r="D24" s="21" t="s">
        <v>247</v>
      </c>
      <c r="E24" s="60" t="s">
        <v>260</v>
      </c>
      <c r="F24" s="93" t="s">
        <v>330</v>
      </c>
    </row>
    <row r="25" spans="1:6" ht="15.75" x14ac:dyDescent="0.25">
      <c r="A25" s="88">
        <v>23</v>
      </c>
      <c r="B25" s="60" t="s">
        <v>241</v>
      </c>
      <c r="C25" s="61">
        <v>53902</v>
      </c>
      <c r="D25" s="21" t="s">
        <v>239</v>
      </c>
      <c r="E25" s="425" t="s">
        <v>505</v>
      </c>
      <c r="F25" s="94" t="s">
        <v>331</v>
      </c>
    </row>
    <row r="26" spans="1:6" ht="15.75" x14ac:dyDescent="0.25">
      <c r="A26" s="88">
        <v>24</v>
      </c>
      <c r="B26" s="60" t="s">
        <v>147</v>
      </c>
      <c r="C26" s="61">
        <v>51502</v>
      </c>
      <c r="D26" s="21" t="s">
        <v>332</v>
      </c>
      <c r="E26" s="425" t="s">
        <v>505</v>
      </c>
      <c r="F26" s="94" t="s">
        <v>333</v>
      </c>
    </row>
    <row r="27" spans="1:6" ht="15.75" x14ac:dyDescent="0.25">
      <c r="A27" s="88">
        <v>25</v>
      </c>
      <c r="B27" s="60" t="s">
        <v>234</v>
      </c>
      <c r="C27" s="61">
        <v>53002</v>
      </c>
      <c r="D27" s="21" t="s">
        <v>234</v>
      </c>
      <c r="E27" s="60" t="s">
        <v>260</v>
      </c>
      <c r="F27" s="62" t="s">
        <v>334</v>
      </c>
    </row>
    <row r="28" spans="1:6" ht="15.75" x14ac:dyDescent="0.25">
      <c r="A28" s="88">
        <v>26</v>
      </c>
      <c r="B28" s="60" t="s">
        <v>237</v>
      </c>
      <c r="C28" s="61">
        <v>51902</v>
      </c>
      <c r="D28" s="21" t="s">
        <v>229</v>
      </c>
      <c r="E28" s="426" t="s">
        <v>260</v>
      </c>
      <c r="F28" s="94" t="s">
        <v>335</v>
      </c>
    </row>
    <row r="29" spans="1:6" ht="15.75" x14ac:dyDescent="0.25">
      <c r="A29" s="88">
        <v>27</v>
      </c>
      <c r="B29" s="60" t="s">
        <v>236</v>
      </c>
      <c r="C29" s="61">
        <v>55002</v>
      </c>
      <c r="D29" s="21" t="s">
        <v>336</v>
      </c>
      <c r="E29" s="425" t="s">
        <v>505</v>
      </c>
      <c r="F29" s="94" t="s">
        <v>337</v>
      </c>
    </row>
    <row r="30" spans="1:6" ht="15.75" x14ac:dyDescent="0.25">
      <c r="A30" s="88">
        <v>28</v>
      </c>
      <c r="B30" s="60" t="s">
        <v>233</v>
      </c>
      <c r="C30" s="61">
        <v>53702</v>
      </c>
      <c r="D30" s="21" t="s">
        <v>233</v>
      </c>
      <c r="E30" s="60" t="s">
        <v>260</v>
      </c>
      <c r="F30" s="93" t="s">
        <v>338</v>
      </c>
    </row>
    <row r="31" spans="1:6" ht="15.75" x14ac:dyDescent="0.25">
      <c r="A31" s="88">
        <v>29</v>
      </c>
      <c r="B31" s="60" t="s">
        <v>228</v>
      </c>
      <c r="C31" s="61">
        <v>55102</v>
      </c>
      <c r="D31" s="21" t="s">
        <v>339</v>
      </c>
      <c r="E31" s="427" t="s">
        <v>260</v>
      </c>
      <c r="F31" s="93" t="s">
        <v>340</v>
      </c>
    </row>
    <row r="32" spans="1:6" ht="15.75" x14ac:dyDescent="0.25">
      <c r="A32" s="88">
        <v>30</v>
      </c>
      <c r="B32" s="60" t="s">
        <v>251</v>
      </c>
      <c r="C32" s="61">
        <v>51102</v>
      </c>
      <c r="D32" s="21" t="s">
        <v>251</v>
      </c>
      <c r="E32" s="58" t="s">
        <v>263</v>
      </c>
      <c r="F32" s="94" t="s">
        <v>341</v>
      </c>
    </row>
    <row r="33" spans="1:6" ht="15.75" x14ac:dyDescent="0.25">
      <c r="A33" s="88">
        <v>31</v>
      </c>
      <c r="B33" s="60" t="s">
        <v>342</v>
      </c>
      <c r="C33" s="61">
        <v>52802</v>
      </c>
      <c r="D33" s="21" t="s">
        <v>248</v>
      </c>
      <c r="E33" s="48" t="s">
        <v>260</v>
      </c>
      <c r="F33" s="93" t="s">
        <v>343</v>
      </c>
    </row>
    <row r="34" spans="1:6" ht="15.75" x14ac:dyDescent="0.25">
      <c r="A34" s="88">
        <v>32</v>
      </c>
      <c r="B34" s="60" t="s">
        <v>234</v>
      </c>
      <c r="C34" s="61">
        <v>55302</v>
      </c>
      <c r="D34" s="21" t="s">
        <v>344</v>
      </c>
      <c r="E34" s="60" t="s">
        <v>260</v>
      </c>
      <c r="F34" s="93" t="s">
        <v>345</v>
      </c>
    </row>
    <row r="35" spans="1:6" ht="15.75" x14ac:dyDescent="0.25">
      <c r="A35" s="88">
        <v>33</v>
      </c>
      <c r="B35" s="60" t="s">
        <v>223</v>
      </c>
      <c r="C35" s="61">
        <v>29202</v>
      </c>
      <c r="D35" s="21" t="s">
        <v>230</v>
      </c>
      <c r="E35" s="60" t="s">
        <v>260</v>
      </c>
      <c r="F35" s="93" t="s">
        <v>346</v>
      </c>
    </row>
    <row r="36" spans="1:6" ht="15.75" x14ac:dyDescent="0.25">
      <c r="A36" s="88">
        <v>34</v>
      </c>
      <c r="B36" s="60" t="s">
        <v>249</v>
      </c>
      <c r="C36" s="61">
        <v>51402</v>
      </c>
      <c r="D36" s="21" t="s">
        <v>347</v>
      </c>
      <c r="E36" s="60" t="s">
        <v>260</v>
      </c>
      <c r="F36" s="93" t="s">
        <v>348</v>
      </c>
    </row>
    <row r="37" spans="1:6" ht="15.75" x14ac:dyDescent="0.25">
      <c r="A37" s="88">
        <v>35</v>
      </c>
      <c r="B37" s="60" t="s">
        <v>235</v>
      </c>
      <c r="C37" s="61">
        <v>55402</v>
      </c>
      <c r="D37" s="21" t="s">
        <v>349</v>
      </c>
      <c r="E37" s="48" t="s">
        <v>260</v>
      </c>
      <c r="F37" s="93" t="s">
        <v>350</v>
      </c>
    </row>
    <row r="38" spans="1:6" ht="15.75" x14ac:dyDescent="0.25">
      <c r="A38" s="88">
        <v>36</v>
      </c>
      <c r="B38" s="60" t="s">
        <v>231</v>
      </c>
      <c r="C38" s="61">
        <v>50602</v>
      </c>
      <c r="D38" s="21" t="s">
        <v>231</v>
      </c>
      <c r="E38" s="425" t="s">
        <v>505</v>
      </c>
      <c r="F38" s="62" t="s">
        <v>351</v>
      </c>
    </row>
    <row r="39" spans="1:6" ht="15.75" x14ac:dyDescent="0.25">
      <c r="A39" s="88">
        <v>37</v>
      </c>
      <c r="B39" s="60" t="s">
        <v>352</v>
      </c>
      <c r="C39" s="61">
        <v>51303</v>
      </c>
      <c r="D39" s="21" t="s">
        <v>240</v>
      </c>
      <c r="E39" s="48" t="s">
        <v>260</v>
      </c>
      <c r="F39" s="62" t="s">
        <v>353</v>
      </c>
    </row>
    <row r="40" spans="1:6" ht="15.75" x14ac:dyDescent="0.25">
      <c r="A40" s="88">
        <v>38</v>
      </c>
      <c r="B40" s="60" t="s">
        <v>240</v>
      </c>
      <c r="C40" s="48">
        <v>51302</v>
      </c>
      <c r="D40" s="21" t="s">
        <v>240</v>
      </c>
      <c r="E40" s="60" t="s">
        <v>260</v>
      </c>
      <c r="F40" s="93" t="s">
        <v>354</v>
      </c>
    </row>
    <row r="41" spans="1:6" ht="15.75" x14ac:dyDescent="0.25">
      <c r="A41" s="88">
        <v>39</v>
      </c>
      <c r="B41" s="60" t="s">
        <v>249</v>
      </c>
      <c r="C41" s="48">
        <v>52602</v>
      </c>
      <c r="D41" s="21" t="s">
        <v>249</v>
      </c>
      <c r="E41" s="48" t="s">
        <v>260</v>
      </c>
      <c r="F41" s="94" t="s">
        <v>355</v>
      </c>
    </row>
    <row r="42" spans="1:6" ht="15.75" x14ac:dyDescent="0.25">
      <c r="A42" s="88">
        <v>40</v>
      </c>
      <c r="B42" s="60" t="s">
        <v>356</v>
      </c>
      <c r="C42" s="48">
        <v>51802</v>
      </c>
      <c r="D42" s="21" t="s">
        <v>357</v>
      </c>
      <c r="E42" s="435" t="s">
        <v>260</v>
      </c>
      <c r="F42" s="93" t="s">
        <v>358</v>
      </c>
    </row>
    <row r="43" spans="1:6" ht="15.75" x14ac:dyDescent="0.25">
      <c r="A43" s="98">
        <v>41</v>
      </c>
      <c r="B43" s="99" t="s">
        <v>231</v>
      </c>
      <c r="C43" s="100">
        <v>50702</v>
      </c>
      <c r="D43" s="101" t="s">
        <v>232</v>
      </c>
      <c r="E43" s="425" t="s">
        <v>505</v>
      </c>
      <c r="F43" s="102" t="s">
        <v>359</v>
      </c>
    </row>
    <row r="44" spans="1:6" ht="16.5" thickBot="1" x14ac:dyDescent="0.3">
      <c r="A44" s="89">
        <v>42</v>
      </c>
      <c r="B44" s="63" t="s">
        <v>235</v>
      </c>
      <c r="C44" s="90">
        <v>53102</v>
      </c>
      <c r="D44" s="95" t="s">
        <v>235</v>
      </c>
      <c r="E44" s="90" t="s">
        <v>260</v>
      </c>
      <c r="F44" s="96" t="s">
        <v>360</v>
      </c>
    </row>
  </sheetData>
  <mergeCells count="1">
    <mergeCell ref="A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4553C-B810-484B-8D23-0D1EFF68A7D3}">
  <dimension ref="A1:F65"/>
  <sheetViews>
    <sheetView workbookViewId="0">
      <selection activeCell="J27" sqref="J27"/>
    </sheetView>
  </sheetViews>
  <sheetFormatPr defaultRowHeight="15" x14ac:dyDescent="0.25"/>
  <cols>
    <col min="2" max="2" width="37.28515625" bestFit="1" customWidth="1"/>
    <col min="3" max="3" width="18.42578125" customWidth="1"/>
    <col min="4" max="4" width="15.28515625" customWidth="1"/>
    <col min="5" max="5" width="15" customWidth="1"/>
    <col min="6" max="6" width="16.140625" customWidth="1"/>
  </cols>
  <sheetData>
    <row r="1" spans="1:6" x14ac:dyDescent="0.25">
      <c r="A1" s="228" t="s">
        <v>361</v>
      </c>
      <c r="B1" s="228"/>
      <c r="C1" s="228"/>
      <c r="D1" s="228"/>
      <c r="E1" s="228"/>
      <c r="F1" s="228"/>
    </row>
    <row r="2" spans="1:6" x14ac:dyDescent="0.25">
      <c r="A2" s="228" t="s">
        <v>362</v>
      </c>
      <c r="B2" s="228"/>
      <c r="C2" s="228"/>
      <c r="D2" s="228"/>
      <c r="E2" s="228"/>
      <c r="F2" s="228"/>
    </row>
    <row r="3" spans="1:6" x14ac:dyDescent="0.25">
      <c r="A3" s="193" t="s">
        <v>363</v>
      </c>
      <c r="B3" s="193"/>
      <c r="C3" s="193"/>
      <c r="D3" s="193"/>
      <c r="E3" s="193"/>
      <c r="F3" s="193"/>
    </row>
    <row r="4" spans="1:6" x14ac:dyDescent="0.25">
      <c r="A4" s="228" t="s">
        <v>506</v>
      </c>
      <c r="B4" s="228"/>
      <c r="C4" s="228"/>
      <c r="D4" s="228"/>
      <c r="E4" s="228"/>
      <c r="F4" s="228"/>
    </row>
    <row r="5" spans="1:6" x14ac:dyDescent="0.25">
      <c r="A5" s="7"/>
      <c r="B5" s="8"/>
      <c r="D5" s="104"/>
      <c r="E5" s="105" t="s">
        <v>60</v>
      </c>
      <c r="F5" s="106" t="s">
        <v>61</v>
      </c>
    </row>
    <row r="6" spans="1:6" ht="57.75" customHeight="1" x14ac:dyDescent="0.25">
      <c r="A6" s="440" t="s">
        <v>62</v>
      </c>
      <c r="B6" s="438" t="s">
        <v>63</v>
      </c>
      <c r="C6" s="436" t="s">
        <v>136</v>
      </c>
      <c r="D6" s="437"/>
      <c r="E6" s="436" t="s">
        <v>137</v>
      </c>
      <c r="F6" s="437"/>
    </row>
    <row r="7" spans="1:6" x14ac:dyDescent="0.25">
      <c r="A7" s="441"/>
      <c r="B7" s="439"/>
      <c r="C7" s="12" t="s">
        <v>68</v>
      </c>
      <c r="D7" s="13" t="s">
        <v>69</v>
      </c>
      <c r="E7" s="12" t="s">
        <v>68</v>
      </c>
      <c r="F7" s="13" t="s">
        <v>69</v>
      </c>
    </row>
    <row r="8" spans="1:6" x14ac:dyDescent="0.25">
      <c r="A8" s="223" t="s">
        <v>70</v>
      </c>
      <c r="B8" s="224"/>
      <c r="C8" s="224"/>
      <c r="D8" s="224"/>
      <c r="E8" s="224"/>
      <c r="F8" s="225"/>
    </row>
    <row r="9" spans="1:6" x14ac:dyDescent="0.25">
      <c r="A9" s="107">
        <v>1</v>
      </c>
      <c r="B9" s="108" t="s">
        <v>72</v>
      </c>
      <c r="C9" s="109">
        <v>3648</v>
      </c>
      <c r="D9" s="109">
        <v>16505</v>
      </c>
      <c r="E9" s="110">
        <v>7495</v>
      </c>
      <c r="F9" s="109">
        <v>61889</v>
      </c>
    </row>
    <row r="10" spans="1:6" x14ac:dyDescent="0.25">
      <c r="A10" s="107">
        <v>2</v>
      </c>
      <c r="B10" s="108" t="s">
        <v>73</v>
      </c>
      <c r="C10" s="110">
        <v>481</v>
      </c>
      <c r="D10" s="109">
        <v>1897</v>
      </c>
      <c r="E10" s="110">
        <v>1111</v>
      </c>
      <c r="F10" s="109">
        <v>7132</v>
      </c>
    </row>
    <row r="11" spans="1:6" x14ac:dyDescent="0.25">
      <c r="A11" s="107">
        <v>3</v>
      </c>
      <c r="B11" s="108" t="s">
        <v>74</v>
      </c>
      <c r="C11" s="110">
        <v>533</v>
      </c>
      <c r="D11" s="109">
        <v>884</v>
      </c>
      <c r="E11" s="110">
        <v>412</v>
      </c>
      <c r="F11" s="109">
        <v>3625</v>
      </c>
    </row>
    <row r="12" spans="1:6" x14ac:dyDescent="0.25">
      <c r="A12" s="107">
        <v>4</v>
      </c>
      <c r="B12" s="108" t="s">
        <v>75</v>
      </c>
      <c r="C12" s="110">
        <v>1651</v>
      </c>
      <c r="D12" s="109">
        <v>5262</v>
      </c>
      <c r="E12" s="110">
        <v>3866</v>
      </c>
      <c r="F12" s="109">
        <v>32121</v>
      </c>
    </row>
    <row r="13" spans="1:6" x14ac:dyDescent="0.25">
      <c r="A13" s="107">
        <v>5</v>
      </c>
      <c r="B13" s="108" t="s">
        <v>76</v>
      </c>
      <c r="C13" s="110">
        <v>607</v>
      </c>
      <c r="D13" s="109">
        <v>2333</v>
      </c>
      <c r="E13" s="110">
        <v>1506</v>
      </c>
      <c r="F13" s="109">
        <v>9917</v>
      </c>
    </row>
    <row r="14" spans="1:6" x14ac:dyDescent="0.25">
      <c r="A14" s="107">
        <v>6</v>
      </c>
      <c r="B14" s="108" t="s">
        <v>77</v>
      </c>
      <c r="C14" s="110">
        <v>154</v>
      </c>
      <c r="D14" s="109">
        <v>795</v>
      </c>
      <c r="E14" s="110">
        <v>495</v>
      </c>
      <c r="F14" s="109">
        <v>4416</v>
      </c>
    </row>
    <row r="15" spans="1:6" x14ac:dyDescent="0.25">
      <c r="A15" s="107">
        <v>7</v>
      </c>
      <c r="B15" s="108" t="s">
        <v>78</v>
      </c>
      <c r="C15" s="110">
        <v>163</v>
      </c>
      <c r="D15" s="109">
        <v>420</v>
      </c>
      <c r="E15" s="110">
        <v>231</v>
      </c>
      <c r="F15" s="109">
        <v>1120</v>
      </c>
    </row>
    <row r="16" spans="1:6" x14ac:dyDescent="0.25">
      <c r="A16" s="107">
        <v>8</v>
      </c>
      <c r="B16" s="108" t="s">
        <v>80</v>
      </c>
      <c r="C16" s="110">
        <v>2541</v>
      </c>
      <c r="D16" s="109">
        <v>11100</v>
      </c>
      <c r="E16" s="110">
        <v>7203</v>
      </c>
      <c r="F16" s="109">
        <v>53405</v>
      </c>
    </row>
    <row r="17" spans="1:6" x14ac:dyDescent="0.25">
      <c r="A17" s="107">
        <v>9</v>
      </c>
      <c r="B17" s="108" t="s">
        <v>79</v>
      </c>
      <c r="C17" s="110">
        <v>96</v>
      </c>
      <c r="D17" s="109">
        <v>905</v>
      </c>
      <c r="E17" s="110">
        <v>110</v>
      </c>
      <c r="F17" s="109">
        <v>1129</v>
      </c>
    </row>
    <row r="18" spans="1:6" x14ac:dyDescent="0.25">
      <c r="A18" s="107">
        <v>10</v>
      </c>
      <c r="B18" s="108" t="s">
        <v>82</v>
      </c>
      <c r="C18" s="110">
        <v>1521</v>
      </c>
      <c r="D18" s="109">
        <v>9172</v>
      </c>
      <c r="E18" s="110">
        <v>2865</v>
      </c>
      <c r="F18" s="109">
        <v>32574</v>
      </c>
    </row>
    <row r="19" spans="1:6" x14ac:dyDescent="0.25">
      <c r="A19" s="107">
        <v>11</v>
      </c>
      <c r="B19" s="108" t="s">
        <v>81</v>
      </c>
      <c r="C19" s="110">
        <v>377</v>
      </c>
      <c r="D19" s="109">
        <v>1167</v>
      </c>
      <c r="E19" s="110">
        <v>949</v>
      </c>
      <c r="F19" s="109">
        <v>5156</v>
      </c>
    </row>
    <row r="20" spans="1:6" x14ac:dyDescent="0.25">
      <c r="A20" s="107">
        <v>12</v>
      </c>
      <c r="B20" s="108" t="s">
        <v>71</v>
      </c>
      <c r="C20" s="110">
        <v>10773</v>
      </c>
      <c r="D20" s="109">
        <v>42658</v>
      </c>
      <c r="E20" s="110">
        <v>21608</v>
      </c>
      <c r="F20" s="109">
        <v>145165</v>
      </c>
    </row>
    <row r="21" spans="1:6" x14ac:dyDescent="0.25">
      <c r="A21" s="111" t="s">
        <v>364</v>
      </c>
      <c r="B21" s="112" t="s">
        <v>83</v>
      </c>
      <c r="C21" s="113">
        <v>22545</v>
      </c>
      <c r="D21" s="113">
        <v>93098</v>
      </c>
      <c r="E21" s="113">
        <v>47851</v>
      </c>
      <c r="F21" s="113">
        <v>357649</v>
      </c>
    </row>
    <row r="22" spans="1:6" x14ac:dyDescent="0.25">
      <c r="A22" s="223" t="s">
        <v>365</v>
      </c>
      <c r="B22" s="224"/>
      <c r="C22" s="224"/>
      <c r="D22" s="224"/>
      <c r="E22" s="224"/>
      <c r="F22" s="225"/>
    </row>
    <row r="23" spans="1:6" x14ac:dyDescent="0.25">
      <c r="A23" s="107">
        <v>13</v>
      </c>
      <c r="B23" s="108" t="s">
        <v>85</v>
      </c>
      <c r="C23" s="110">
        <v>183</v>
      </c>
      <c r="D23" s="109">
        <v>1779</v>
      </c>
      <c r="E23" s="110">
        <v>1463</v>
      </c>
      <c r="F23" s="109">
        <v>9186</v>
      </c>
    </row>
    <row r="24" spans="1:6" x14ac:dyDescent="0.25">
      <c r="A24" s="107">
        <v>14</v>
      </c>
      <c r="B24" s="108" t="s">
        <v>86</v>
      </c>
      <c r="C24" s="110">
        <v>0</v>
      </c>
      <c r="D24" s="109">
        <v>0</v>
      </c>
      <c r="E24" s="110">
        <v>0</v>
      </c>
      <c r="F24" s="109">
        <v>0</v>
      </c>
    </row>
    <row r="25" spans="1:6" x14ac:dyDescent="0.25">
      <c r="A25" s="107">
        <v>15</v>
      </c>
      <c r="B25" s="108" t="s">
        <v>87</v>
      </c>
      <c r="C25" s="110">
        <v>3</v>
      </c>
      <c r="D25" s="109">
        <v>3</v>
      </c>
      <c r="E25" s="110">
        <v>0</v>
      </c>
      <c r="F25" s="109">
        <v>0</v>
      </c>
    </row>
    <row r="26" spans="1:6" x14ac:dyDescent="0.25">
      <c r="A26" s="107">
        <v>16</v>
      </c>
      <c r="B26" s="108" t="s">
        <v>88</v>
      </c>
      <c r="C26" s="110">
        <v>3</v>
      </c>
      <c r="D26" s="109">
        <v>1006</v>
      </c>
      <c r="E26" s="110">
        <v>7</v>
      </c>
      <c r="F26" s="109">
        <v>177</v>
      </c>
    </row>
    <row r="27" spans="1:6" x14ac:dyDescent="0.25">
      <c r="A27" s="107">
        <v>17</v>
      </c>
      <c r="B27" s="108" t="s">
        <v>89</v>
      </c>
      <c r="C27" s="110">
        <v>18</v>
      </c>
      <c r="D27" s="109">
        <v>6</v>
      </c>
      <c r="E27" s="110">
        <v>10</v>
      </c>
      <c r="F27" s="109">
        <v>17</v>
      </c>
    </row>
    <row r="28" spans="1:6" x14ac:dyDescent="0.25">
      <c r="A28" s="107">
        <v>18</v>
      </c>
      <c r="B28" s="108" t="s">
        <v>90</v>
      </c>
      <c r="C28" s="110">
        <v>0</v>
      </c>
      <c r="D28" s="109">
        <v>0</v>
      </c>
      <c r="E28" s="110">
        <v>0</v>
      </c>
      <c r="F28" s="109">
        <v>0</v>
      </c>
    </row>
    <row r="29" spans="1:6" x14ac:dyDescent="0.25">
      <c r="A29" s="107">
        <v>19</v>
      </c>
      <c r="B29" s="108" t="s">
        <v>91</v>
      </c>
      <c r="C29" s="110">
        <v>1</v>
      </c>
      <c r="D29" s="109">
        <v>1</v>
      </c>
      <c r="E29" s="110">
        <v>2</v>
      </c>
      <c r="F29" s="109">
        <v>22</v>
      </c>
    </row>
    <row r="30" spans="1:6" x14ac:dyDescent="0.25">
      <c r="A30" s="107">
        <v>20</v>
      </c>
      <c r="B30" s="108" t="s">
        <v>92</v>
      </c>
      <c r="C30" s="110">
        <v>10</v>
      </c>
      <c r="D30" s="109">
        <v>26</v>
      </c>
      <c r="E30" s="110">
        <v>33</v>
      </c>
      <c r="F30" s="109">
        <v>121</v>
      </c>
    </row>
    <row r="31" spans="1:6" x14ac:dyDescent="0.25">
      <c r="A31" s="107">
        <v>21</v>
      </c>
      <c r="B31" s="108" t="s">
        <v>93</v>
      </c>
      <c r="C31" s="110">
        <v>325</v>
      </c>
      <c r="D31" s="109">
        <v>9517</v>
      </c>
      <c r="E31" s="110">
        <v>1335</v>
      </c>
      <c r="F31" s="109">
        <v>26904</v>
      </c>
    </row>
    <row r="32" spans="1:6" x14ac:dyDescent="0.25">
      <c r="A32" s="107">
        <v>22</v>
      </c>
      <c r="B32" s="108" t="s">
        <v>94</v>
      </c>
      <c r="C32" s="110">
        <v>236</v>
      </c>
      <c r="D32" s="109">
        <v>1085</v>
      </c>
      <c r="E32" s="110">
        <v>636</v>
      </c>
      <c r="F32" s="109">
        <v>6030</v>
      </c>
    </row>
    <row r="33" spans="1:6" x14ac:dyDescent="0.25">
      <c r="A33" s="107">
        <v>23</v>
      </c>
      <c r="B33" s="108" t="s">
        <v>95</v>
      </c>
      <c r="C33" s="110">
        <v>29</v>
      </c>
      <c r="D33" s="109">
        <v>852</v>
      </c>
      <c r="E33" s="110">
        <v>106</v>
      </c>
      <c r="F33" s="109">
        <v>2309</v>
      </c>
    </row>
    <row r="34" spans="1:6" x14ac:dyDescent="0.25">
      <c r="A34" s="107">
        <v>24</v>
      </c>
      <c r="B34" s="108" t="s">
        <v>96</v>
      </c>
      <c r="C34" s="110">
        <v>0</v>
      </c>
      <c r="D34" s="109">
        <v>0</v>
      </c>
      <c r="E34" s="110">
        <v>0</v>
      </c>
      <c r="F34" s="109">
        <v>0</v>
      </c>
    </row>
    <row r="35" spans="1:6" x14ac:dyDescent="0.25">
      <c r="A35" s="107">
        <v>25</v>
      </c>
      <c r="B35" s="32" t="s">
        <v>97</v>
      </c>
      <c r="C35" s="110">
        <v>3</v>
      </c>
      <c r="D35" s="109">
        <v>5</v>
      </c>
      <c r="E35" s="110">
        <v>9</v>
      </c>
      <c r="F35" s="109">
        <v>28</v>
      </c>
    </row>
    <row r="36" spans="1:6" x14ac:dyDescent="0.25">
      <c r="A36" s="107">
        <v>26</v>
      </c>
      <c r="B36" s="32" t="s">
        <v>98</v>
      </c>
      <c r="C36" s="110">
        <v>23</v>
      </c>
      <c r="D36" s="109">
        <v>280</v>
      </c>
      <c r="E36" s="110">
        <v>2</v>
      </c>
      <c r="F36" s="109">
        <v>91</v>
      </c>
    </row>
    <row r="37" spans="1:6" x14ac:dyDescent="0.25">
      <c r="A37" s="107">
        <v>27</v>
      </c>
      <c r="B37" s="32" t="s">
        <v>99</v>
      </c>
      <c r="C37" s="110">
        <v>0</v>
      </c>
      <c r="D37" s="109">
        <v>0</v>
      </c>
      <c r="E37" s="110">
        <v>0</v>
      </c>
      <c r="F37" s="109">
        <v>0</v>
      </c>
    </row>
    <row r="38" spans="1:6" x14ac:dyDescent="0.25">
      <c r="A38" s="107">
        <v>28</v>
      </c>
      <c r="B38" s="32" t="s">
        <v>100</v>
      </c>
      <c r="C38" s="110">
        <v>0</v>
      </c>
      <c r="D38" s="109">
        <v>0</v>
      </c>
      <c r="E38" s="110">
        <v>0</v>
      </c>
      <c r="F38" s="109">
        <v>0</v>
      </c>
    </row>
    <row r="39" spans="1:6" x14ac:dyDescent="0.25">
      <c r="A39" s="107">
        <v>29</v>
      </c>
      <c r="B39" s="32" t="s">
        <v>101</v>
      </c>
      <c r="C39" s="110">
        <v>0</v>
      </c>
      <c r="D39" s="109">
        <v>0</v>
      </c>
      <c r="E39" s="110">
        <v>0</v>
      </c>
      <c r="F39" s="109">
        <v>0</v>
      </c>
    </row>
    <row r="40" spans="1:6" x14ac:dyDescent="0.25">
      <c r="A40" s="107">
        <v>30</v>
      </c>
      <c r="B40" s="32" t="s">
        <v>102</v>
      </c>
      <c r="C40" s="110">
        <v>0</v>
      </c>
      <c r="D40" s="109">
        <v>0</v>
      </c>
      <c r="E40" s="110">
        <v>0</v>
      </c>
      <c r="F40" s="109">
        <v>0</v>
      </c>
    </row>
    <row r="41" spans="1:6" x14ac:dyDescent="0.25">
      <c r="A41" s="107">
        <v>31</v>
      </c>
      <c r="B41" s="32" t="s">
        <v>103</v>
      </c>
      <c r="C41" s="110">
        <v>0</v>
      </c>
      <c r="D41" s="109">
        <v>0</v>
      </c>
      <c r="E41" s="110">
        <v>1</v>
      </c>
      <c r="F41" s="109">
        <v>20</v>
      </c>
    </row>
    <row r="42" spans="1:6" x14ac:dyDescent="0.25">
      <c r="A42" s="107">
        <v>32</v>
      </c>
      <c r="B42" s="32" t="s">
        <v>104</v>
      </c>
      <c r="C42" s="110">
        <v>2</v>
      </c>
      <c r="D42" s="109">
        <v>2</v>
      </c>
      <c r="E42" s="110">
        <v>3</v>
      </c>
      <c r="F42" s="109">
        <v>8</v>
      </c>
    </row>
    <row r="43" spans="1:6" x14ac:dyDescent="0.25">
      <c r="A43" s="107">
        <v>33</v>
      </c>
      <c r="B43" s="32" t="s">
        <v>105</v>
      </c>
      <c r="C43" s="110">
        <v>73</v>
      </c>
      <c r="D43" s="109">
        <v>1105</v>
      </c>
      <c r="E43" s="110">
        <v>139</v>
      </c>
      <c r="F43" s="109">
        <v>3170</v>
      </c>
    </row>
    <row r="44" spans="1:6" x14ac:dyDescent="0.25">
      <c r="A44" s="107">
        <v>34</v>
      </c>
      <c r="B44" s="32" t="s">
        <v>106</v>
      </c>
      <c r="C44" s="110">
        <v>2</v>
      </c>
      <c r="D44" s="109">
        <v>14</v>
      </c>
      <c r="E44" s="110">
        <v>10</v>
      </c>
      <c r="F44" s="109">
        <v>95</v>
      </c>
    </row>
    <row r="45" spans="1:6" x14ac:dyDescent="0.25">
      <c r="A45" s="111" t="s">
        <v>366</v>
      </c>
      <c r="B45" s="112" t="s">
        <v>83</v>
      </c>
      <c r="C45" s="113">
        <v>911</v>
      </c>
      <c r="D45" s="113">
        <v>15681</v>
      </c>
      <c r="E45" s="113">
        <v>3756</v>
      </c>
      <c r="F45" s="113">
        <v>48178</v>
      </c>
    </row>
    <row r="46" spans="1:6" x14ac:dyDescent="0.25">
      <c r="A46" s="111" t="s">
        <v>367</v>
      </c>
      <c r="B46" s="112" t="s">
        <v>368</v>
      </c>
      <c r="C46" s="113">
        <v>23456</v>
      </c>
      <c r="D46" s="113">
        <v>108779</v>
      </c>
      <c r="E46" s="113">
        <v>51607</v>
      </c>
      <c r="F46" s="113">
        <v>405827</v>
      </c>
    </row>
    <row r="47" spans="1:6" x14ac:dyDescent="0.25">
      <c r="A47" s="223" t="s">
        <v>112</v>
      </c>
      <c r="B47" s="224"/>
      <c r="C47" s="224"/>
      <c r="D47" s="224"/>
      <c r="E47" s="224"/>
      <c r="F47" s="225"/>
    </row>
    <row r="48" spans="1:6" x14ac:dyDescent="0.25">
      <c r="A48" s="107">
        <v>35</v>
      </c>
      <c r="B48" s="108" t="s">
        <v>113</v>
      </c>
      <c r="C48" s="109">
        <v>609</v>
      </c>
      <c r="D48" s="109">
        <v>1666</v>
      </c>
      <c r="E48" s="110">
        <v>1035</v>
      </c>
      <c r="F48" s="109">
        <v>6498</v>
      </c>
    </row>
    <row r="49" spans="1:6" x14ac:dyDescent="0.25">
      <c r="A49" s="111" t="s">
        <v>369</v>
      </c>
      <c r="B49" s="112" t="s">
        <v>83</v>
      </c>
      <c r="C49" s="113">
        <v>609</v>
      </c>
      <c r="D49" s="113">
        <v>1666</v>
      </c>
      <c r="E49" s="113">
        <v>1035</v>
      </c>
      <c r="F49" s="113">
        <v>6498</v>
      </c>
    </row>
    <row r="50" spans="1:6" x14ac:dyDescent="0.25">
      <c r="A50" s="223" t="s">
        <v>370</v>
      </c>
      <c r="B50" s="224"/>
      <c r="C50" s="224"/>
      <c r="D50" s="224"/>
      <c r="E50" s="224"/>
      <c r="F50" s="225"/>
    </row>
    <row r="51" spans="1:6" x14ac:dyDescent="0.25">
      <c r="A51" s="107">
        <v>36</v>
      </c>
      <c r="B51" s="108" t="s">
        <v>371</v>
      </c>
      <c r="C51" s="110">
        <v>0</v>
      </c>
      <c r="D51" s="109">
        <v>0</v>
      </c>
      <c r="E51" s="110">
        <v>5</v>
      </c>
      <c r="F51" s="109">
        <v>9</v>
      </c>
    </row>
    <row r="52" spans="1:6" x14ac:dyDescent="0.25">
      <c r="A52" s="107">
        <v>37</v>
      </c>
      <c r="B52" s="108" t="s">
        <v>372</v>
      </c>
      <c r="C52" s="110">
        <v>0</v>
      </c>
      <c r="D52" s="109">
        <v>0</v>
      </c>
      <c r="E52" s="110">
        <v>38</v>
      </c>
      <c r="F52" s="109">
        <v>213</v>
      </c>
    </row>
    <row r="53" spans="1:6" x14ac:dyDescent="0.25">
      <c r="A53" s="111" t="s">
        <v>373</v>
      </c>
      <c r="B53" s="112" t="s">
        <v>83</v>
      </c>
      <c r="C53" s="113">
        <v>0</v>
      </c>
      <c r="D53" s="113">
        <v>0</v>
      </c>
      <c r="E53" s="113">
        <v>43</v>
      </c>
      <c r="F53" s="113">
        <v>222</v>
      </c>
    </row>
    <row r="54" spans="1:6" x14ac:dyDescent="0.25">
      <c r="A54" s="223" t="s">
        <v>374</v>
      </c>
      <c r="B54" s="224"/>
      <c r="C54" s="224"/>
      <c r="D54" s="224"/>
      <c r="E54" s="224"/>
      <c r="F54" s="225"/>
    </row>
    <row r="55" spans="1:6" x14ac:dyDescent="0.25">
      <c r="A55" s="107">
        <v>38</v>
      </c>
      <c r="B55" s="108" t="s">
        <v>120</v>
      </c>
      <c r="C55" s="110">
        <v>1</v>
      </c>
      <c r="D55" s="109">
        <v>7</v>
      </c>
      <c r="E55" s="110">
        <v>0</v>
      </c>
      <c r="F55" s="109">
        <v>0</v>
      </c>
    </row>
    <row r="56" spans="1:6" x14ac:dyDescent="0.25">
      <c r="A56" s="107">
        <v>39</v>
      </c>
      <c r="B56" s="108" t="s">
        <v>121</v>
      </c>
      <c r="C56" s="110">
        <v>0</v>
      </c>
      <c r="D56" s="109">
        <v>0</v>
      </c>
      <c r="E56" s="110">
        <v>0</v>
      </c>
      <c r="F56" s="109">
        <v>0</v>
      </c>
    </row>
    <row r="57" spans="1:6" x14ac:dyDescent="0.25">
      <c r="A57" s="107">
        <v>40</v>
      </c>
      <c r="B57" s="108" t="s">
        <v>123</v>
      </c>
      <c r="C57" s="110">
        <v>0</v>
      </c>
      <c r="D57" s="109">
        <v>0</v>
      </c>
      <c r="E57" s="110">
        <v>0</v>
      </c>
      <c r="F57" s="109">
        <v>0</v>
      </c>
    </row>
    <row r="58" spans="1:6" x14ac:dyDescent="0.25">
      <c r="A58" s="107">
        <v>41</v>
      </c>
      <c r="B58" s="108" t="s">
        <v>122</v>
      </c>
      <c r="C58" s="110">
        <v>0</v>
      </c>
      <c r="D58" s="109">
        <v>0</v>
      </c>
      <c r="E58" s="110">
        <v>0</v>
      </c>
      <c r="F58" s="109">
        <v>0</v>
      </c>
    </row>
    <row r="59" spans="1:6" x14ac:dyDescent="0.25">
      <c r="A59" s="107">
        <v>42</v>
      </c>
      <c r="B59" s="108" t="s">
        <v>125</v>
      </c>
      <c r="C59" s="110">
        <v>0</v>
      </c>
      <c r="D59" s="109">
        <v>0</v>
      </c>
      <c r="E59" s="110">
        <v>0</v>
      </c>
      <c r="F59" s="109">
        <v>0</v>
      </c>
    </row>
    <row r="60" spans="1:6" x14ac:dyDescent="0.25">
      <c r="A60" s="107">
        <v>43</v>
      </c>
      <c r="B60" s="108" t="s">
        <v>124</v>
      </c>
      <c r="C60" s="110">
        <v>0</v>
      </c>
      <c r="D60" s="109">
        <v>0</v>
      </c>
      <c r="E60" s="110">
        <v>0</v>
      </c>
      <c r="F60" s="109">
        <v>0</v>
      </c>
    </row>
    <row r="61" spans="1:6" x14ac:dyDescent="0.25">
      <c r="A61" s="107">
        <v>44</v>
      </c>
      <c r="B61" s="108" t="s">
        <v>126</v>
      </c>
      <c r="C61" s="110">
        <v>0</v>
      </c>
      <c r="D61" s="109">
        <v>0</v>
      </c>
      <c r="E61" s="110">
        <v>0</v>
      </c>
      <c r="F61" s="109">
        <v>0</v>
      </c>
    </row>
    <row r="62" spans="1:6" x14ac:dyDescent="0.25">
      <c r="A62" s="107">
        <v>45</v>
      </c>
      <c r="B62" s="108" t="s">
        <v>127</v>
      </c>
      <c r="C62" s="110">
        <v>0</v>
      </c>
      <c r="D62" s="109">
        <v>0</v>
      </c>
      <c r="E62" s="110">
        <v>0</v>
      </c>
      <c r="F62" s="109">
        <v>0</v>
      </c>
    </row>
    <row r="63" spans="1:6" x14ac:dyDescent="0.25">
      <c r="A63" s="107">
        <v>46</v>
      </c>
      <c r="B63" s="108" t="s">
        <v>128</v>
      </c>
      <c r="C63" s="110">
        <v>0</v>
      </c>
      <c r="D63" s="109">
        <v>0</v>
      </c>
      <c r="E63" s="110">
        <v>0</v>
      </c>
      <c r="F63" s="109">
        <v>0</v>
      </c>
    </row>
    <row r="64" spans="1:6" x14ac:dyDescent="0.25">
      <c r="A64" s="111" t="s">
        <v>375</v>
      </c>
      <c r="B64" s="112" t="s">
        <v>83</v>
      </c>
      <c r="C64" s="113">
        <v>1</v>
      </c>
      <c r="D64" s="113">
        <v>7</v>
      </c>
      <c r="E64" s="113">
        <v>0</v>
      </c>
      <c r="F64" s="113">
        <v>0</v>
      </c>
    </row>
    <row r="65" spans="1:6" x14ac:dyDescent="0.25">
      <c r="A65" s="226" t="s">
        <v>56</v>
      </c>
      <c r="B65" s="227"/>
      <c r="C65" s="113">
        <v>24066</v>
      </c>
      <c r="D65" s="113">
        <v>110452</v>
      </c>
      <c r="E65" s="113">
        <v>52685</v>
      </c>
      <c r="F65" s="113">
        <v>412547</v>
      </c>
    </row>
  </sheetData>
  <mergeCells count="14">
    <mergeCell ref="A6:A7"/>
    <mergeCell ref="B6:B7"/>
    <mergeCell ref="A1:F1"/>
    <mergeCell ref="A2:F2"/>
    <mergeCell ref="A3:F3"/>
    <mergeCell ref="A4:F4"/>
    <mergeCell ref="C6:D6"/>
    <mergeCell ref="E6:F6"/>
    <mergeCell ref="A65:B65"/>
    <mergeCell ref="A8:F8"/>
    <mergeCell ref="A22:F22"/>
    <mergeCell ref="A47:F47"/>
    <mergeCell ref="A50:F50"/>
    <mergeCell ref="A54:F5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E566-1BC2-4BAB-A436-362887F2D83A}">
  <dimension ref="A1:F64"/>
  <sheetViews>
    <sheetView workbookViewId="0">
      <selection activeCell="J27" sqref="J27"/>
    </sheetView>
  </sheetViews>
  <sheetFormatPr defaultRowHeight="15" x14ac:dyDescent="0.25"/>
  <cols>
    <col min="2" max="2" width="37.28515625" bestFit="1" customWidth="1"/>
    <col min="3" max="3" width="17" customWidth="1"/>
    <col min="4" max="4" width="14.7109375" customWidth="1"/>
    <col min="5" max="5" width="15.42578125" customWidth="1"/>
    <col min="6" max="6" width="15.28515625" customWidth="1"/>
  </cols>
  <sheetData>
    <row r="1" spans="1:6" x14ac:dyDescent="0.25">
      <c r="A1" s="228" t="s">
        <v>362</v>
      </c>
      <c r="B1" s="228"/>
      <c r="C1" s="228"/>
      <c r="D1" s="228"/>
      <c r="E1" s="228"/>
      <c r="F1" s="228"/>
    </row>
    <row r="2" spans="1:6" x14ac:dyDescent="0.25">
      <c r="A2" s="193" t="s">
        <v>376</v>
      </c>
      <c r="B2" s="193"/>
      <c r="C2" s="193"/>
      <c r="D2" s="193"/>
      <c r="E2" s="193"/>
      <c r="F2" s="193"/>
    </row>
    <row r="3" spans="1:6" x14ac:dyDescent="0.25">
      <c r="A3" s="228" t="s">
        <v>506</v>
      </c>
      <c r="B3" s="228"/>
      <c r="C3" s="228"/>
      <c r="D3" s="228"/>
      <c r="E3" s="228"/>
      <c r="F3" s="228"/>
    </row>
    <row r="4" spans="1:6" x14ac:dyDescent="0.25">
      <c r="A4" s="7"/>
      <c r="B4" s="8"/>
      <c r="D4" s="104" t="s">
        <v>60</v>
      </c>
      <c r="F4" s="106" t="s">
        <v>61</v>
      </c>
    </row>
    <row r="5" spans="1:6" ht="48.75" customHeight="1" x14ac:dyDescent="0.25">
      <c r="A5" s="440" t="s">
        <v>62</v>
      </c>
      <c r="B5" s="438" t="s">
        <v>63</v>
      </c>
      <c r="C5" s="436" t="s">
        <v>136</v>
      </c>
      <c r="D5" s="437"/>
      <c r="E5" s="436" t="s">
        <v>137</v>
      </c>
      <c r="F5" s="437"/>
    </row>
    <row r="6" spans="1:6" x14ac:dyDescent="0.25">
      <c r="A6" s="441"/>
      <c r="B6" s="439"/>
      <c r="C6" s="12" t="s">
        <v>68</v>
      </c>
      <c r="D6" s="13" t="s">
        <v>69</v>
      </c>
      <c r="E6" s="12" t="s">
        <v>68</v>
      </c>
      <c r="F6" s="13" t="s">
        <v>69</v>
      </c>
    </row>
    <row r="7" spans="1:6" x14ac:dyDescent="0.25">
      <c r="A7" s="223" t="s">
        <v>70</v>
      </c>
      <c r="B7" s="224"/>
      <c r="C7" s="224"/>
      <c r="D7" s="224"/>
      <c r="E7" s="224"/>
      <c r="F7" s="225"/>
    </row>
    <row r="8" spans="1:6" x14ac:dyDescent="0.25">
      <c r="A8" s="107">
        <v>1</v>
      </c>
      <c r="B8" s="108" t="s">
        <v>72</v>
      </c>
      <c r="C8" s="109">
        <v>12509</v>
      </c>
      <c r="D8" s="109">
        <v>260067</v>
      </c>
      <c r="E8" s="110">
        <v>0</v>
      </c>
      <c r="F8" s="109">
        <v>0</v>
      </c>
    </row>
    <row r="9" spans="1:6" x14ac:dyDescent="0.25">
      <c r="A9" s="107">
        <v>2</v>
      </c>
      <c r="B9" s="108" t="s">
        <v>73</v>
      </c>
      <c r="C9" s="110">
        <v>2354</v>
      </c>
      <c r="D9" s="109">
        <v>69085</v>
      </c>
      <c r="E9" s="110">
        <v>62271</v>
      </c>
      <c r="F9" s="109">
        <v>1123324</v>
      </c>
    </row>
    <row r="10" spans="1:6" x14ac:dyDescent="0.25">
      <c r="A10" s="107">
        <v>3</v>
      </c>
      <c r="B10" s="108" t="s">
        <v>74</v>
      </c>
      <c r="C10" s="110">
        <v>4349</v>
      </c>
      <c r="D10" s="109">
        <v>24683</v>
      </c>
      <c r="E10" s="110">
        <v>11356</v>
      </c>
      <c r="F10" s="109">
        <v>249017</v>
      </c>
    </row>
    <row r="11" spans="1:6" x14ac:dyDescent="0.25">
      <c r="A11" s="107">
        <v>4</v>
      </c>
      <c r="B11" s="108" t="s">
        <v>75</v>
      </c>
      <c r="C11" s="110">
        <v>3676</v>
      </c>
      <c r="D11" s="109">
        <v>83323</v>
      </c>
      <c r="E11" s="110">
        <v>3703</v>
      </c>
      <c r="F11" s="109">
        <v>85722</v>
      </c>
    </row>
    <row r="12" spans="1:6" x14ac:dyDescent="0.25">
      <c r="A12" s="107">
        <v>5</v>
      </c>
      <c r="B12" s="108" t="s">
        <v>76</v>
      </c>
      <c r="C12" s="110">
        <v>1841</v>
      </c>
      <c r="D12" s="109">
        <v>24137</v>
      </c>
      <c r="E12" s="110">
        <v>15119</v>
      </c>
      <c r="F12" s="109">
        <v>289297</v>
      </c>
    </row>
    <row r="13" spans="1:6" x14ac:dyDescent="0.25">
      <c r="A13" s="107">
        <v>6</v>
      </c>
      <c r="B13" s="108" t="s">
        <v>77</v>
      </c>
      <c r="C13" s="110">
        <v>1364</v>
      </c>
      <c r="D13" s="109">
        <v>40380</v>
      </c>
      <c r="E13" s="110">
        <v>8200</v>
      </c>
      <c r="F13" s="109">
        <v>87217</v>
      </c>
    </row>
    <row r="14" spans="1:6" x14ac:dyDescent="0.25">
      <c r="A14" s="107">
        <v>7</v>
      </c>
      <c r="B14" s="108" t="s">
        <v>78</v>
      </c>
      <c r="C14" s="110">
        <v>505</v>
      </c>
      <c r="D14" s="109">
        <v>25078</v>
      </c>
      <c r="E14" s="110">
        <v>7505</v>
      </c>
      <c r="F14" s="109">
        <v>160861</v>
      </c>
    </row>
    <row r="15" spans="1:6" x14ac:dyDescent="0.25">
      <c r="A15" s="107">
        <v>8</v>
      </c>
      <c r="B15" s="108" t="s">
        <v>80</v>
      </c>
      <c r="C15" s="110">
        <v>10538</v>
      </c>
      <c r="D15" s="109">
        <v>228876</v>
      </c>
      <c r="E15" s="110">
        <v>2523</v>
      </c>
      <c r="F15" s="109">
        <v>50558</v>
      </c>
    </row>
    <row r="16" spans="1:6" x14ac:dyDescent="0.25">
      <c r="A16" s="107">
        <v>9</v>
      </c>
      <c r="B16" s="108" t="s">
        <v>79</v>
      </c>
      <c r="C16" s="110">
        <v>2024</v>
      </c>
      <c r="D16" s="109">
        <v>28648</v>
      </c>
      <c r="E16" s="110">
        <v>51984</v>
      </c>
      <c r="F16" s="109">
        <v>834377</v>
      </c>
    </row>
    <row r="17" spans="1:6" x14ac:dyDescent="0.25">
      <c r="A17" s="107">
        <v>10</v>
      </c>
      <c r="B17" s="108" t="s">
        <v>82</v>
      </c>
      <c r="C17" s="110">
        <v>3874</v>
      </c>
      <c r="D17" s="109">
        <v>67148</v>
      </c>
      <c r="E17" s="110">
        <v>2468</v>
      </c>
      <c r="F17" s="109">
        <v>35102</v>
      </c>
    </row>
    <row r="18" spans="1:6" x14ac:dyDescent="0.25">
      <c r="A18" s="107">
        <v>11</v>
      </c>
      <c r="B18" s="108" t="s">
        <v>81</v>
      </c>
      <c r="C18" s="110">
        <v>3485</v>
      </c>
      <c r="D18" s="109">
        <v>76350</v>
      </c>
      <c r="E18" s="110">
        <v>13893</v>
      </c>
      <c r="F18" s="109">
        <v>258278</v>
      </c>
    </row>
    <row r="19" spans="1:6" x14ac:dyDescent="0.25">
      <c r="A19" s="107">
        <v>12</v>
      </c>
      <c r="B19" s="108" t="s">
        <v>71</v>
      </c>
      <c r="C19" s="110">
        <v>66029</v>
      </c>
      <c r="D19" s="109">
        <v>1043909</v>
      </c>
      <c r="E19" s="110">
        <v>17052</v>
      </c>
      <c r="F19" s="109">
        <v>279053</v>
      </c>
    </row>
    <row r="20" spans="1:6" x14ac:dyDescent="0.25">
      <c r="A20" s="111" t="s">
        <v>364</v>
      </c>
      <c r="B20" s="112" t="s">
        <v>83</v>
      </c>
      <c r="C20" s="111">
        <v>112548</v>
      </c>
      <c r="D20" s="113">
        <v>1971684</v>
      </c>
      <c r="E20" s="111">
        <v>196074</v>
      </c>
      <c r="F20" s="113">
        <v>3452806</v>
      </c>
    </row>
    <row r="21" spans="1:6" x14ac:dyDescent="0.25">
      <c r="A21" s="223" t="s">
        <v>365</v>
      </c>
      <c r="B21" s="224"/>
      <c r="C21" s="224"/>
      <c r="D21" s="224"/>
      <c r="E21" s="224"/>
      <c r="F21" s="225"/>
    </row>
    <row r="22" spans="1:6" x14ac:dyDescent="0.25">
      <c r="A22" s="107">
        <v>13</v>
      </c>
      <c r="B22" s="108" t="s">
        <v>85</v>
      </c>
      <c r="C22" s="110">
        <v>1030</v>
      </c>
      <c r="D22" s="109">
        <v>18331</v>
      </c>
      <c r="E22" s="110">
        <v>0</v>
      </c>
      <c r="F22" s="109">
        <v>0</v>
      </c>
    </row>
    <row r="23" spans="1:6" x14ac:dyDescent="0.25">
      <c r="A23" s="107">
        <v>14</v>
      </c>
      <c r="B23" s="108" t="s">
        <v>86</v>
      </c>
      <c r="C23" s="110">
        <v>930</v>
      </c>
      <c r="D23" s="109">
        <v>16813</v>
      </c>
      <c r="E23" s="110">
        <v>16025</v>
      </c>
      <c r="F23" s="109">
        <v>348908</v>
      </c>
    </row>
    <row r="24" spans="1:6" x14ac:dyDescent="0.25">
      <c r="A24" s="107">
        <v>15</v>
      </c>
      <c r="B24" s="108" t="s">
        <v>87</v>
      </c>
      <c r="C24" s="110">
        <v>0</v>
      </c>
      <c r="D24" s="109">
        <v>0</v>
      </c>
      <c r="E24" s="110">
        <v>8688</v>
      </c>
      <c r="F24" s="109">
        <v>102882</v>
      </c>
    </row>
    <row r="25" spans="1:6" x14ac:dyDescent="0.25">
      <c r="A25" s="107">
        <v>16</v>
      </c>
      <c r="B25" s="108" t="s">
        <v>88</v>
      </c>
      <c r="C25" s="110">
        <v>29</v>
      </c>
      <c r="D25" s="109">
        <v>1324</v>
      </c>
      <c r="E25" s="110">
        <v>3</v>
      </c>
      <c r="F25" s="109">
        <v>18</v>
      </c>
    </row>
    <row r="26" spans="1:6" x14ac:dyDescent="0.25">
      <c r="A26" s="107">
        <v>17</v>
      </c>
      <c r="B26" s="108" t="s">
        <v>89</v>
      </c>
      <c r="C26" s="110">
        <v>43838</v>
      </c>
      <c r="D26" s="109">
        <v>58106</v>
      </c>
      <c r="E26" s="110">
        <v>154</v>
      </c>
      <c r="F26" s="109">
        <v>4316</v>
      </c>
    </row>
    <row r="27" spans="1:6" x14ac:dyDescent="0.25">
      <c r="A27" s="107">
        <v>18</v>
      </c>
      <c r="B27" s="108" t="s">
        <v>90</v>
      </c>
      <c r="C27" s="110">
        <v>7</v>
      </c>
      <c r="D27" s="109">
        <v>118</v>
      </c>
      <c r="E27" s="110">
        <v>41741</v>
      </c>
      <c r="F27" s="109">
        <v>97489</v>
      </c>
    </row>
    <row r="28" spans="1:6" x14ac:dyDescent="0.25">
      <c r="A28" s="107">
        <v>19</v>
      </c>
      <c r="B28" s="108" t="s">
        <v>91</v>
      </c>
      <c r="C28" s="110">
        <v>26</v>
      </c>
      <c r="D28" s="109">
        <v>730</v>
      </c>
      <c r="E28" s="110">
        <v>10</v>
      </c>
      <c r="F28" s="109">
        <v>141</v>
      </c>
    </row>
    <row r="29" spans="1:6" x14ac:dyDescent="0.25">
      <c r="A29" s="107">
        <v>20</v>
      </c>
      <c r="B29" s="108" t="s">
        <v>92</v>
      </c>
      <c r="C29" s="110">
        <v>25775</v>
      </c>
      <c r="D29" s="109">
        <v>532365</v>
      </c>
      <c r="E29" s="110">
        <v>302</v>
      </c>
      <c r="F29" s="109">
        <v>7289</v>
      </c>
    </row>
    <row r="30" spans="1:6" x14ac:dyDescent="0.25">
      <c r="A30" s="107">
        <v>21</v>
      </c>
      <c r="B30" s="108" t="s">
        <v>93</v>
      </c>
      <c r="C30" s="110">
        <v>6000</v>
      </c>
      <c r="D30" s="109">
        <v>234542</v>
      </c>
      <c r="E30" s="110">
        <v>141027</v>
      </c>
      <c r="F30" s="109">
        <v>2261510</v>
      </c>
    </row>
    <row r="31" spans="1:6" x14ac:dyDescent="0.25">
      <c r="A31" s="107">
        <v>22</v>
      </c>
      <c r="B31" s="108" t="s">
        <v>94</v>
      </c>
      <c r="C31" s="110">
        <v>1473</v>
      </c>
      <c r="D31" s="109">
        <v>46365</v>
      </c>
      <c r="E31" s="110">
        <v>37491</v>
      </c>
      <c r="F31" s="109">
        <v>869914</v>
      </c>
    </row>
    <row r="32" spans="1:6" x14ac:dyDescent="0.25">
      <c r="A32" s="107">
        <v>23</v>
      </c>
      <c r="B32" s="108" t="s">
        <v>95</v>
      </c>
      <c r="C32" s="110">
        <v>1964</v>
      </c>
      <c r="D32" s="109">
        <v>31277</v>
      </c>
      <c r="E32" s="110">
        <v>7675</v>
      </c>
      <c r="F32" s="109">
        <v>164930</v>
      </c>
    </row>
    <row r="33" spans="1:6" x14ac:dyDescent="0.25">
      <c r="A33" s="107">
        <v>24</v>
      </c>
      <c r="B33" s="108" t="s">
        <v>96</v>
      </c>
      <c r="C33" s="110">
        <v>2385</v>
      </c>
      <c r="D33" s="109">
        <v>19565</v>
      </c>
      <c r="E33" s="110">
        <v>12292</v>
      </c>
      <c r="F33" s="109">
        <v>145003</v>
      </c>
    </row>
    <row r="34" spans="1:6" x14ac:dyDescent="0.25">
      <c r="A34" s="107">
        <v>25</v>
      </c>
      <c r="B34" s="32" t="s">
        <v>97</v>
      </c>
      <c r="C34" s="110">
        <v>20</v>
      </c>
      <c r="D34" s="109">
        <v>309</v>
      </c>
      <c r="E34" s="110">
        <v>6719</v>
      </c>
      <c r="F34" s="109">
        <v>67079</v>
      </c>
    </row>
    <row r="35" spans="1:6" x14ac:dyDescent="0.25">
      <c r="A35" s="107">
        <v>26</v>
      </c>
      <c r="B35" s="32" t="s">
        <v>98</v>
      </c>
      <c r="C35" s="110">
        <v>16</v>
      </c>
      <c r="D35" s="109">
        <v>380</v>
      </c>
      <c r="E35" s="110">
        <v>91</v>
      </c>
      <c r="F35" s="109">
        <v>1664</v>
      </c>
    </row>
    <row r="36" spans="1:6" x14ac:dyDescent="0.25">
      <c r="A36" s="107">
        <v>27</v>
      </c>
      <c r="B36" s="32" t="s">
        <v>99</v>
      </c>
      <c r="C36" s="110">
        <v>96</v>
      </c>
      <c r="D36" s="109">
        <v>2438</v>
      </c>
      <c r="E36" s="110">
        <v>81</v>
      </c>
      <c r="F36" s="109">
        <v>2365</v>
      </c>
    </row>
    <row r="37" spans="1:6" x14ac:dyDescent="0.25">
      <c r="A37" s="107">
        <v>28</v>
      </c>
      <c r="B37" s="32" t="s">
        <v>100</v>
      </c>
      <c r="C37" s="110">
        <v>61</v>
      </c>
      <c r="D37" s="109">
        <v>1382</v>
      </c>
      <c r="E37" s="110">
        <v>93</v>
      </c>
      <c r="F37" s="109">
        <v>4189</v>
      </c>
    </row>
    <row r="38" spans="1:6" x14ac:dyDescent="0.25">
      <c r="A38" s="107">
        <v>29</v>
      </c>
      <c r="B38" s="32" t="s">
        <v>101</v>
      </c>
      <c r="C38" s="110">
        <v>0</v>
      </c>
      <c r="D38" s="109">
        <v>0</v>
      </c>
      <c r="E38" s="110">
        <v>323</v>
      </c>
      <c r="F38" s="109">
        <v>5569</v>
      </c>
    </row>
    <row r="39" spans="1:6" x14ac:dyDescent="0.25">
      <c r="A39" s="107">
        <v>30</v>
      </c>
      <c r="B39" s="32" t="s">
        <v>102</v>
      </c>
      <c r="C39" s="110">
        <v>198</v>
      </c>
      <c r="D39" s="109">
        <v>7027</v>
      </c>
      <c r="E39" s="110">
        <v>3</v>
      </c>
      <c r="F39" s="109">
        <v>35</v>
      </c>
    </row>
    <row r="40" spans="1:6" x14ac:dyDescent="0.25">
      <c r="A40" s="107">
        <v>31</v>
      </c>
      <c r="B40" s="32" t="s">
        <v>103</v>
      </c>
      <c r="C40" s="110">
        <v>4</v>
      </c>
      <c r="D40" s="109">
        <v>440</v>
      </c>
      <c r="E40" s="110">
        <v>548</v>
      </c>
      <c r="F40" s="109">
        <v>21339</v>
      </c>
    </row>
    <row r="41" spans="1:6" x14ac:dyDescent="0.25">
      <c r="A41" s="107">
        <v>32</v>
      </c>
      <c r="B41" s="32" t="s">
        <v>104</v>
      </c>
      <c r="C41" s="110">
        <v>8</v>
      </c>
      <c r="D41" s="109">
        <v>169</v>
      </c>
      <c r="E41" s="110">
        <v>18</v>
      </c>
      <c r="F41" s="109">
        <v>733</v>
      </c>
    </row>
    <row r="42" spans="1:6" x14ac:dyDescent="0.25">
      <c r="A42" s="107">
        <v>33</v>
      </c>
      <c r="B42" s="32" t="s">
        <v>105</v>
      </c>
      <c r="C42" s="110">
        <v>956</v>
      </c>
      <c r="D42" s="109">
        <v>30622</v>
      </c>
      <c r="E42" s="110">
        <v>124</v>
      </c>
      <c r="F42" s="109">
        <v>1377</v>
      </c>
    </row>
    <row r="43" spans="1:6" x14ac:dyDescent="0.25">
      <c r="A43" s="107">
        <v>34</v>
      </c>
      <c r="B43" s="32" t="s">
        <v>106</v>
      </c>
      <c r="C43" s="110">
        <v>19</v>
      </c>
      <c r="D43" s="109">
        <v>533</v>
      </c>
      <c r="E43" s="110">
        <v>2909</v>
      </c>
      <c r="F43" s="109">
        <v>72956</v>
      </c>
    </row>
    <row r="44" spans="1:6" x14ac:dyDescent="0.25">
      <c r="A44" s="111" t="s">
        <v>366</v>
      </c>
      <c r="B44" s="112" t="s">
        <v>83</v>
      </c>
      <c r="C44" s="113">
        <v>84835</v>
      </c>
      <c r="D44" s="113">
        <v>1002836</v>
      </c>
      <c r="E44" s="113">
        <v>276317</v>
      </c>
      <c r="F44" s="113">
        <v>4179706</v>
      </c>
    </row>
    <row r="45" spans="1:6" x14ac:dyDescent="0.25">
      <c r="A45" s="111" t="s">
        <v>367</v>
      </c>
      <c r="B45" s="112" t="s">
        <v>368</v>
      </c>
      <c r="C45" s="111">
        <v>197383</v>
      </c>
      <c r="D45" s="111">
        <v>2974520</v>
      </c>
      <c r="E45" s="111">
        <v>472391</v>
      </c>
      <c r="F45" s="111">
        <v>7632512</v>
      </c>
    </row>
    <row r="46" spans="1:6" x14ac:dyDescent="0.25">
      <c r="A46" s="223" t="s">
        <v>112</v>
      </c>
      <c r="B46" s="224"/>
      <c r="C46" s="224"/>
      <c r="D46" s="224"/>
      <c r="E46" s="224"/>
      <c r="F46" s="225"/>
    </row>
    <row r="47" spans="1:6" x14ac:dyDescent="0.25">
      <c r="A47" s="107">
        <v>35</v>
      </c>
      <c r="B47" s="108" t="s">
        <v>113</v>
      </c>
      <c r="C47" s="110">
        <v>24405</v>
      </c>
      <c r="D47" s="109">
        <v>109750</v>
      </c>
      <c r="E47" s="110">
        <v>0</v>
      </c>
      <c r="F47" s="109">
        <v>0</v>
      </c>
    </row>
    <row r="48" spans="1:6" x14ac:dyDescent="0.25">
      <c r="A48" s="111" t="s">
        <v>369</v>
      </c>
      <c r="B48" s="112" t="s">
        <v>83</v>
      </c>
      <c r="C48" s="111">
        <v>24405</v>
      </c>
      <c r="D48" s="113">
        <v>109750</v>
      </c>
      <c r="E48" s="111">
        <v>0</v>
      </c>
      <c r="F48" s="113">
        <v>0</v>
      </c>
    </row>
    <row r="49" spans="1:6" x14ac:dyDescent="0.25">
      <c r="A49" s="223" t="s">
        <v>370</v>
      </c>
      <c r="B49" s="224"/>
      <c r="C49" s="224"/>
      <c r="D49" s="224"/>
      <c r="E49" s="224"/>
      <c r="F49" s="225"/>
    </row>
    <row r="50" spans="1:6" x14ac:dyDescent="0.25">
      <c r="A50" s="107">
        <v>36</v>
      </c>
      <c r="B50" s="108" t="s">
        <v>371</v>
      </c>
      <c r="C50" s="110">
        <v>65</v>
      </c>
      <c r="D50" s="109">
        <v>457</v>
      </c>
      <c r="E50" s="110">
        <v>0</v>
      </c>
      <c r="F50" s="109">
        <v>0</v>
      </c>
    </row>
    <row r="51" spans="1:6" x14ac:dyDescent="0.25">
      <c r="A51" s="107">
        <v>37</v>
      </c>
      <c r="B51" s="108" t="s">
        <v>372</v>
      </c>
      <c r="C51" s="110">
        <v>153</v>
      </c>
      <c r="D51" s="109">
        <v>1142</v>
      </c>
      <c r="E51" s="110">
        <v>2726</v>
      </c>
      <c r="F51" s="109">
        <v>35742</v>
      </c>
    </row>
    <row r="52" spans="1:6" x14ac:dyDescent="0.25">
      <c r="A52" s="111" t="s">
        <v>373</v>
      </c>
      <c r="B52" s="112" t="s">
        <v>83</v>
      </c>
      <c r="C52" s="111">
        <v>218</v>
      </c>
      <c r="D52" s="113">
        <v>1599</v>
      </c>
      <c r="E52" s="111">
        <v>2726</v>
      </c>
      <c r="F52" s="113">
        <v>35742</v>
      </c>
    </row>
    <row r="53" spans="1:6" x14ac:dyDescent="0.25">
      <c r="A53" s="223" t="s">
        <v>374</v>
      </c>
      <c r="B53" s="224"/>
      <c r="C53" s="224"/>
      <c r="D53" s="224"/>
      <c r="E53" s="224"/>
      <c r="F53" s="225"/>
    </row>
    <row r="54" spans="1:6" x14ac:dyDescent="0.25">
      <c r="A54" s="107">
        <v>38</v>
      </c>
      <c r="B54" s="108" t="s">
        <v>120</v>
      </c>
      <c r="C54" s="110">
        <v>2317</v>
      </c>
      <c r="D54" s="109">
        <v>40097</v>
      </c>
      <c r="E54" s="110">
        <v>0</v>
      </c>
      <c r="F54" s="109">
        <v>0</v>
      </c>
    </row>
    <row r="55" spans="1:6" x14ac:dyDescent="0.25">
      <c r="A55" s="107">
        <v>39</v>
      </c>
      <c r="B55" s="108" t="s">
        <v>121</v>
      </c>
      <c r="C55" s="110">
        <v>316</v>
      </c>
      <c r="D55" s="109">
        <v>2676</v>
      </c>
      <c r="E55" s="110">
        <v>16168</v>
      </c>
      <c r="F55" s="109">
        <v>170796</v>
      </c>
    </row>
    <row r="56" spans="1:6" x14ac:dyDescent="0.25">
      <c r="A56" s="107">
        <v>40</v>
      </c>
      <c r="B56" s="108" t="s">
        <v>123</v>
      </c>
      <c r="C56" s="110">
        <v>2913</v>
      </c>
      <c r="D56" s="109">
        <v>34823</v>
      </c>
      <c r="E56" s="110">
        <v>1160</v>
      </c>
      <c r="F56" s="109">
        <v>9968</v>
      </c>
    </row>
    <row r="57" spans="1:6" x14ac:dyDescent="0.25">
      <c r="A57" s="107">
        <v>41</v>
      </c>
      <c r="B57" s="108" t="s">
        <v>122</v>
      </c>
      <c r="C57" s="110">
        <v>18158</v>
      </c>
      <c r="D57" s="109">
        <v>42651</v>
      </c>
      <c r="E57" s="110">
        <v>9750</v>
      </c>
      <c r="F57" s="109">
        <v>91160</v>
      </c>
    </row>
    <row r="58" spans="1:6" x14ac:dyDescent="0.25">
      <c r="A58" s="107">
        <v>42</v>
      </c>
      <c r="B58" s="108" t="s">
        <v>125</v>
      </c>
      <c r="C58" s="110">
        <v>352</v>
      </c>
      <c r="D58" s="109">
        <v>395</v>
      </c>
      <c r="E58" s="110">
        <v>36476</v>
      </c>
      <c r="F58" s="109">
        <v>75916</v>
      </c>
    </row>
    <row r="59" spans="1:6" x14ac:dyDescent="0.25">
      <c r="A59" s="107">
        <v>43</v>
      </c>
      <c r="B59" s="108" t="s">
        <v>124</v>
      </c>
      <c r="C59" s="110">
        <v>94</v>
      </c>
      <c r="D59" s="109">
        <v>1224</v>
      </c>
      <c r="E59" s="110">
        <v>26</v>
      </c>
      <c r="F59" s="109">
        <v>378</v>
      </c>
    </row>
    <row r="60" spans="1:6" x14ac:dyDescent="0.25">
      <c r="A60" s="107">
        <v>44</v>
      </c>
      <c r="B60" s="108" t="s">
        <v>126</v>
      </c>
      <c r="C60" s="110">
        <v>0</v>
      </c>
      <c r="D60" s="109">
        <v>0</v>
      </c>
      <c r="E60" s="110">
        <v>160</v>
      </c>
      <c r="F60" s="109">
        <v>1921</v>
      </c>
    </row>
    <row r="61" spans="1:6" x14ac:dyDescent="0.25">
      <c r="A61" s="107">
        <v>45</v>
      </c>
      <c r="B61" s="108" t="s">
        <v>127</v>
      </c>
      <c r="C61" s="110">
        <v>2</v>
      </c>
      <c r="D61" s="109">
        <v>23</v>
      </c>
      <c r="E61" s="110">
        <v>0</v>
      </c>
      <c r="F61" s="109">
        <v>0</v>
      </c>
    </row>
    <row r="62" spans="1:6" x14ac:dyDescent="0.25">
      <c r="A62" s="107">
        <v>46</v>
      </c>
      <c r="B62" s="108" t="s">
        <v>128</v>
      </c>
      <c r="C62" s="110">
        <v>2</v>
      </c>
      <c r="D62" s="109">
        <v>52</v>
      </c>
      <c r="E62" s="110">
        <v>6</v>
      </c>
      <c r="F62" s="109">
        <v>69</v>
      </c>
    </row>
    <row r="63" spans="1:6" x14ac:dyDescent="0.25">
      <c r="A63" s="111" t="s">
        <v>375</v>
      </c>
      <c r="B63" s="112" t="s">
        <v>83</v>
      </c>
      <c r="C63" s="113">
        <v>24154</v>
      </c>
      <c r="D63" s="113">
        <v>121941</v>
      </c>
      <c r="E63" s="113">
        <v>63746</v>
      </c>
      <c r="F63" s="113">
        <v>350208</v>
      </c>
    </row>
    <row r="64" spans="1:6" x14ac:dyDescent="0.25">
      <c r="A64" s="226" t="s">
        <v>56</v>
      </c>
      <c r="B64" s="227"/>
      <c r="C64" s="111">
        <v>246160</v>
      </c>
      <c r="D64" s="113">
        <v>3207810</v>
      </c>
      <c r="E64" s="111">
        <v>538863</v>
      </c>
      <c r="F64" s="113">
        <v>8018462</v>
      </c>
    </row>
  </sheetData>
  <mergeCells count="13">
    <mergeCell ref="A49:F49"/>
    <mergeCell ref="A53:F53"/>
    <mergeCell ref="A64:B64"/>
    <mergeCell ref="C5:D5"/>
    <mergeCell ref="E5:F5"/>
    <mergeCell ref="A7:F7"/>
    <mergeCell ref="A21:F21"/>
    <mergeCell ref="A46:F46"/>
    <mergeCell ref="B5:B6"/>
    <mergeCell ref="A1:F1"/>
    <mergeCell ref="A2:F2"/>
    <mergeCell ref="A3:F3"/>
    <mergeCell ref="A5:A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E38B6-8D24-433D-9424-F296C03CB9D5}">
  <dimension ref="A1:H65"/>
  <sheetViews>
    <sheetView workbookViewId="0">
      <selection activeCell="T29" sqref="T29"/>
    </sheetView>
  </sheetViews>
  <sheetFormatPr defaultRowHeight="15" x14ac:dyDescent="0.25"/>
  <cols>
    <col min="2" max="2" width="37.28515625" bestFit="1" customWidth="1"/>
    <col min="3" max="3" width="11.140625" customWidth="1"/>
  </cols>
  <sheetData>
    <row r="1" spans="1:8" x14ac:dyDescent="0.25">
      <c r="A1" s="228" t="s">
        <v>361</v>
      </c>
      <c r="B1" s="228"/>
      <c r="C1" s="228"/>
      <c r="D1" s="228"/>
      <c r="E1" s="228"/>
      <c r="F1" s="228"/>
      <c r="G1" s="228"/>
      <c r="H1" s="228"/>
    </row>
    <row r="2" spans="1:8" x14ac:dyDescent="0.25">
      <c r="A2" s="228" t="s">
        <v>362</v>
      </c>
      <c r="B2" s="228"/>
      <c r="C2" s="228"/>
      <c r="D2" s="228"/>
      <c r="E2" s="228"/>
      <c r="F2" s="228"/>
      <c r="G2" s="228"/>
      <c r="H2" s="228"/>
    </row>
    <row r="3" spans="1:8" x14ac:dyDescent="0.25">
      <c r="A3" s="193" t="s">
        <v>377</v>
      </c>
      <c r="B3" s="193"/>
      <c r="C3" s="193"/>
      <c r="D3" s="193"/>
      <c r="E3" s="193"/>
      <c r="F3" s="193"/>
      <c r="G3" s="193"/>
      <c r="H3" s="193"/>
    </row>
    <row r="4" spans="1:8" x14ac:dyDescent="0.25">
      <c r="A4" s="228" t="s">
        <v>506</v>
      </c>
      <c r="B4" s="228"/>
      <c r="C4" s="228"/>
      <c r="D4" s="228"/>
      <c r="E4" s="228"/>
      <c r="F4" s="228"/>
      <c r="G4" s="228"/>
      <c r="H4" s="228"/>
    </row>
    <row r="5" spans="1:8" x14ac:dyDescent="0.25">
      <c r="A5" s="7"/>
      <c r="B5" s="8"/>
      <c r="C5" s="7"/>
      <c r="D5" s="9"/>
      <c r="E5" s="105" t="s">
        <v>60</v>
      </c>
      <c r="F5" s="104"/>
      <c r="G5" s="106" t="s">
        <v>61</v>
      </c>
      <c r="H5" s="7"/>
    </row>
    <row r="6" spans="1:8" ht="15" customHeight="1" x14ac:dyDescent="0.25">
      <c r="A6" s="440" t="s">
        <v>62</v>
      </c>
      <c r="B6" s="438" t="s">
        <v>63</v>
      </c>
      <c r="C6" s="436" t="s">
        <v>378</v>
      </c>
      <c r="D6" s="437"/>
      <c r="E6" s="436" t="s">
        <v>379</v>
      </c>
      <c r="F6" s="437"/>
      <c r="G6" s="436" t="s">
        <v>380</v>
      </c>
      <c r="H6" s="437"/>
    </row>
    <row r="7" spans="1:8" x14ac:dyDescent="0.25">
      <c r="A7" s="441"/>
      <c r="B7" s="439"/>
      <c r="C7" s="12" t="s">
        <v>68</v>
      </c>
      <c r="D7" s="13" t="s">
        <v>69</v>
      </c>
      <c r="E7" s="12" t="s">
        <v>68</v>
      </c>
      <c r="F7" s="13" t="s">
        <v>69</v>
      </c>
      <c r="G7" s="12" t="s">
        <v>68</v>
      </c>
      <c r="H7" s="12" t="s">
        <v>69</v>
      </c>
    </row>
    <row r="8" spans="1:8" x14ac:dyDescent="0.25">
      <c r="A8" s="223" t="s">
        <v>70</v>
      </c>
      <c r="B8" s="224"/>
      <c r="C8" s="224"/>
      <c r="D8" s="224"/>
      <c r="E8" s="224"/>
      <c r="F8" s="224"/>
      <c r="G8" s="224"/>
      <c r="H8" s="225"/>
    </row>
    <row r="9" spans="1:8" x14ac:dyDescent="0.25">
      <c r="A9" s="107">
        <v>1</v>
      </c>
      <c r="B9" s="108" t="s">
        <v>72</v>
      </c>
      <c r="C9" s="110">
        <v>1407576</v>
      </c>
      <c r="D9" s="110">
        <v>6689570</v>
      </c>
      <c r="E9" s="109">
        <v>108154</v>
      </c>
      <c r="F9" s="109">
        <v>220844</v>
      </c>
      <c r="G9" s="114">
        <v>7.6837058887051217</v>
      </c>
      <c r="H9" s="114">
        <v>3.3013183209085191</v>
      </c>
    </row>
    <row r="10" spans="1:8" x14ac:dyDescent="0.25">
      <c r="A10" s="107">
        <v>2</v>
      </c>
      <c r="B10" s="108" t="s">
        <v>73</v>
      </c>
      <c r="C10" s="110">
        <v>190865</v>
      </c>
      <c r="D10" s="110">
        <v>1118243</v>
      </c>
      <c r="E10" s="109">
        <v>13298</v>
      </c>
      <c r="F10" s="109">
        <v>37151</v>
      </c>
      <c r="G10" s="114">
        <v>6.9672281455479004</v>
      </c>
      <c r="H10" s="114">
        <v>3.3222653752359728</v>
      </c>
    </row>
    <row r="11" spans="1:8" x14ac:dyDescent="0.25">
      <c r="A11" s="107">
        <v>3</v>
      </c>
      <c r="B11" s="108" t="s">
        <v>74</v>
      </c>
      <c r="C11" s="110">
        <v>24794</v>
      </c>
      <c r="D11" s="110">
        <v>821940</v>
      </c>
      <c r="E11" s="109">
        <v>3779</v>
      </c>
      <c r="F11" s="109">
        <v>2698</v>
      </c>
      <c r="G11" s="114">
        <v>15.241590707429216</v>
      </c>
      <c r="H11" s="114">
        <v>0.32824780397595932</v>
      </c>
    </row>
    <row r="12" spans="1:8" x14ac:dyDescent="0.25">
      <c r="A12" s="107">
        <v>4</v>
      </c>
      <c r="B12" s="108" t="s">
        <v>75</v>
      </c>
      <c r="C12" s="110">
        <v>213178</v>
      </c>
      <c r="D12" s="110">
        <v>1997300</v>
      </c>
      <c r="E12" s="109">
        <v>16520</v>
      </c>
      <c r="F12" s="109">
        <v>165387</v>
      </c>
      <c r="G12" s="114">
        <v>7.7493925264333088</v>
      </c>
      <c r="H12" s="114">
        <v>8.2805287137635801</v>
      </c>
    </row>
    <row r="13" spans="1:8" x14ac:dyDescent="0.25">
      <c r="A13" s="107">
        <v>5</v>
      </c>
      <c r="B13" s="108" t="s">
        <v>76</v>
      </c>
      <c r="C13" s="110">
        <v>149860</v>
      </c>
      <c r="D13" s="110">
        <v>833857</v>
      </c>
      <c r="E13" s="109">
        <v>19005</v>
      </c>
      <c r="F13" s="109">
        <v>39769</v>
      </c>
      <c r="G13" s="114">
        <v>12.681836380621915</v>
      </c>
      <c r="H13" s="114">
        <v>4.7692829825737508</v>
      </c>
    </row>
    <row r="14" spans="1:8" x14ac:dyDescent="0.25">
      <c r="A14" s="107">
        <v>6</v>
      </c>
      <c r="B14" s="108" t="s">
        <v>77</v>
      </c>
      <c r="C14" s="110">
        <v>71114</v>
      </c>
      <c r="D14" s="110">
        <v>913639</v>
      </c>
      <c r="E14" s="109">
        <v>5610</v>
      </c>
      <c r="F14" s="109">
        <v>14687</v>
      </c>
      <c r="G14" s="114">
        <v>7.8887420198554432</v>
      </c>
      <c r="H14" s="114">
        <v>1.6075276996713146</v>
      </c>
    </row>
    <row r="15" spans="1:8" x14ac:dyDescent="0.25">
      <c r="A15" s="107">
        <v>7</v>
      </c>
      <c r="B15" s="108" t="s">
        <v>78</v>
      </c>
      <c r="C15" s="110">
        <v>40317</v>
      </c>
      <c r="D15" s="110">
        <v>734964</v>
      </c>
      <c r="E15" s="109">
        <v>3720</v>
      </c>
      <c r="F15" s="109">
        <v>9698</v>
      </c>
      <c r="G15" s="114">
        <v>9.2268769997767688</v>
      </c>
      <c r="H15" s="114">
        <v>1.3195204118841195</v>
      </c>
    </row>
    <row r="16" spans="1:8" x14ac:dyDescent="0.25">
      <c r="A16" s="107">
        <v>8</v>
      </c>
      <c r="B16" s="108" t="s">
        <v>80</v>
      </c>
      <c r="C16" s="110">
        <v>963476</v>
      </c>
      <c r="D16" s="110">
        <v>6230143</v>
      </c>
      <c r="E16" s="109">
        <v>125192</v>
      </c>
      <c r="F16" s="109">
        <v>266609</v>
      </c>
      <c r="G16" s="114">
        <v>12.993785003466614</v>
      </c>
      <c r="H16" s="114">
        <v>4.2793399766265399</v>
      </c>
    </row>
    <row r="17" spans="1:8" x14ac:dyDescent="0.25">
      <c r="A17" s="107">
        <v>9</v>
      </c>
      <c r="B17" s="108" t="s">
        <v>79</v>
      </c>
      <c r="C17" s="110">
        <v>34063</v>
      </c>
      <c r="D17" s="110">
        <v>250429</v>
      </c>
      <c r="E17" s="109">
        <v>4535</v>
      </c>
      <c r="F17" s="109">
        <v>13908</v>
      </c>
      <c r="G17" s="114">
        <v>13.313566039397587</v>
      </c>
      <c r="H17" s="114">
        <v>5.5536699024474006</v>
      </c>
    </row>
    <row r="18" spans="1:8" x14ac:dyDescent="0.25">
      <c r="A18" s="107">
        <v>10</v>
      </c>
      <c r="B18" s="108" t="s">
        <v>82</v>
      </c>
      <c r="C18" s="110">
        <v>230220</v>
      </c>
      <c r="D18" s="110">
        <v>1669948</v>
      </c>
      <c r="E18" s="109">
        <v>18547</v>
      </c>
      <c r="F18" s="109">
        <v>58377</v>
      </c>
      <c r="G18" s="114">
        <v>8.0562071062462</v>
      </c>
      <c r="H18" s="114">
        <v>3.4957375918292066</v>
      </c>
    </row>
    <row r="19" spans="1:8" x14ac:dyDescent="0.25">
      <c r="A19" s="107">
        <v>11</v>
      </c>
      <c r="B19" s="108" t="s">
        <v>81</v>
      </c>
      <c r="C19" s="110">
        <v>214439</v>
      </c>
      <c r="D19" s="110">
        <v>1423918</v>
      </c>
      <c r="E19" s="109">
        <v>29808</v>
      </c>
      <c r="F19" s="109">
        <v>58341</v>
      </c>
      <c r="G19" s="114">
        <v>13.900456540088324</v>
      </c>
      <c r="H19" s="114">
        <v>4.0972162722853422</v>
      </c>
    </row>
    <row r="20" spans="1:8" x14ac:dyDescent="0.25">
      <c r="A20" s="107">
        <v>12</v>
      </c>
      <c r="B20" s="108" t="s">
        <v>71</v>
      </c>
      <c r="C20" s="110">
        <v>2813224</v>
      </c>
      <c r="D20" s="110">
        <v>18103966</v>
      </c>
      <c r="E20" s="109">
        <v>269494</v>
      </c>
      <c r="F20" s="109">
        <v>458221</v>
      </c>
      <c r="G20" s="114">
        <v>9.5795429016672689</v>
      </c>
      <c r="H20" s="114">
        <v>2.5310531405107586</v>
      </c>
    </row>
    <row r="21" spans="1:8" x14ac:dyDescent="0.25">
      <c r="A21" s="111" t="s">
        <v>364</v>
      </c>
      <c r="B21" s="112" t="s">
        <v>83</v>
      </c>
      <c r="C21" s="111">
        <v>6353126</v>
      </c>
      <c r="D21" s="113">
        <v>40787917</v>
      </c>
      <c r="E21" s="111">
        <v>617662</v>
      </c>
      <c r="F21" s="113">
        <v>1345690</v>
      </c>
      <c r="G21" s="115">
        <v>9.7221745641436979</v>
      </c>
      <c r="H21" s="115">
        <v>3.2992368793924927</v>
      </c>
    </row>
    <row r="22" spans="1:8" x14ac:dyDescent="0.25">
      <c r="A22" s="223" t="s">
        <v>84</v>
      </c>
      <c r="B22" s="224"/>
      <c r="C22" s="224"/>
      <c r="D22" s="224"/>
      <c r="E22" s="224"/>
      <c r="F22" s="224"/>
      <c r="G22" s="224"/>
      <c r="H22" s="225"/>
    </row>
    <row r="23" spans="1:8" x14ac:dyDescent="0.25">
      <c r="A23" s="107">
        <v>13</v>
      </c>
      <c r="B23" s="108" t="s">
        <v>85</v>
      </c>
      <c r="C23" s="110">
        <v>737245</v>
      </c>
      <c r="D23" s="110">
        <v>3992585</v>
      </c>
      <c r="E23" s="109">
        <v>49551</v>
      </c>
      <c r="F23" s="109">
        <v>87847</v>
      </c>
      <c r="G23" s="114">
        <v>6.7211035680133469</v>
      </c>
      <c r="H23" s="114">
        <v>2.2002537203340693</v>
      </c>
    </row>
    <row r="24" spans="1:8" x14ac:dyDescent="0.25">
      <c r="A24" s="107">
        <v>14</v>
      </c>
      <c r="B24" s="108" t="s">
        <v>86</v>
      </c>
      <c r="C24" s="110">
        <v>245402</v>
      </c>
      <c r="D24" s="110">
        <v>608462</v>
      </c>
      <c r="E24" s="109">
        <v>36166</v>
      </c>
      <c r="F24" s="109">
        <v>22736</v>
      </c>
      <c r="G24" s="114">
        <v>14.737451202516686</v>
      </c>
      <c r="H24" s="114">
        <v>3.7366343337792665</v>
      </c>
    </row>
    <row r="25" spans="1:8" x14ac:dyDescent="0.25">
      <c r="A25" s="107">
        <v>15</v>
      </c>
      <c r="B25" s="108" t="s">
        <v>87</v>
      </c>
      <c r="C25" s="110">
        <v>10494</v>
      </c>
      <c r="D25" s="110">
        <v>22797</v>
      </c>
      <c r="E25" s="109">
        <v>6379</v>
      </c>
      <c r="F25" s="109">
        <v>2154</v>
      </c>
      <c r="G25" s="114">
        <v>60.787116447493808</v>
      </c>
      <c r="H25" s="114">
        <v>9.448611659428872</v>
      </c>
    </row>
    <row r="26" spans="1:8" x14ac:dyDescent="0.25">
      <c r="A26" s="107">
        <v>16</v>
      </c>
      <c r="B26" s="108" t="s">
        <v>88</v>
      </c>
      <c r="C26" s="110">
        <v>1868</v>
      </c>
      <c r="D26" s="110">
        <v>142686</v>
      </c>
      <c r="E26" s="109">
        <v>91</v>
      </c>
      <c r="F26" s="109">
        <v>4198</v>
      </c>
      <c r="G26" s="114">
        <v>4.8715203426124196</v>
      </c>
      <c r="H26" s="114">
        <v>2.9421246653490885</v>
      </c>
    </row>
    <row r="27" spans="1:8" x14ac:dyDescent="0.25">
      <c r="A27" s="107">
        <v>17</v>
      </c>
      <c r="B27" s="108" t="s">
        <v>89</v>
      </c>
      <c r="C27" s="110">
        <v>95629</v>
      </c>
      <c r="D27" s="110">
        <v>331723</v>
      </c>
      <c r="E27" s="109">
        <v>15564</v>
      </c>
      <c r="F27" s="109">
        <v>8748</v>
      </c>
      <c r="G27" s="114">
        <v>16.275397630425918</v>
      </c>
      <c r="H27" s="114">
        <v>2.6371400234533029</v>
      </c>
    </row>
    <row r="28" spans="1:8" x14ac:dyDescent="0.25">
      <c r="A28" s="107">
        <v>18</v>
      </c>
      <c r="B28" s="108" t="s">
        <v>90</v>
      </c>
      <c r="C28" s="110">
        <v>711</v>
      </c>
      <c r="D28" s="110">
        <v>4073</v>
      </c>
      <c r="E28" s="109">
        <v>36</v>
      </c>
      <c r="F28" s="109">
        <v>961</v>
      </c>
      <c r="G28" s="114">
        <v>5.0632911392405058</v>
      </c>
      <c r="H28" s="114">
        <v>23.594402160569608</v>
      </c>
    </row>
    <row r="29" spans="1:8" x14ac:dyDescent="0.25">
      <c r="A29" s="107">
        <v>19</v>
      </c>
      <c r="B29" s="108" t="s">
        <v>91</v>
      </c>
      <c r="C29" s="110">
        <v>8518</v>
      </c>
      <c r="D29" s="110">
        <v>289254</v>
      </c>
      <c r="E29" s="109">
        <v>229</v>
      </c>
      <c r="F29" s="109">
        <v>891</v>
      </c>
      <c r="G29" s="114">
        <v>2.688424512796431</v>
      </c>
      <c r="H29" s="114">
        <v>0.30803376962807777</v>
      </c>
    </row>
    <row r="30" spans="1:8" x14ac:dyDescent="0.25">
      <c r="A30" s="107">
        <v>20</v>
      </c>
      <c r="B30" s="108" t="s">
        <v>92</v>
      </c>
      <c r="C30" s="110">
        <v>2589438</v>
      </c>
      <c r="D30" s="110">
        <v>12306028</v>
      </c>
      <c r="E30" s="109">
        <v>96641</v>
      </c>
      <c r="F30" s="109">
        <v>185876</v>
      </c>
      <c r="G30" s="114">
        <v>3.7321225686809258</v>
      </c>
      <c r="H30" s="114">
        <v>1.5104467501617906</v>
      </c>
    </row>
    <row r="31" spans="1:8" x14ac:dyDescent="0.25">
      <c r="A31" s="107">
        <v>21</v>
      </c>
      <c r="B31" s="108" t="s">
        <v>93</v>
      </c>
      <c r="C31" s="110">
        <v>961149</v>
      </c>
      <c r="D31" s="110">
        <v>7465938</v>
      </c>
      <c r="E31" s="109">
        <v>56533</v>
      </c>
      <c r="F31" s="109">
        <v>135018</v>
      </c>
      <c r="G31" s="114">
        <v>5.8818143700924628</v>
      </c>
      <c r="H31" s="114">
        <v>1.808453271377287</v>
      </c>
    </row>
    <row r="32" spans="1:8" x14ac:dyDescent="0.25">
      <c r="A32" s="107">
        <v>22</v>
      </c>
      <c r="B32" s="108" t="s">
        <v>94</v>
      </c>
      <c r="C32" s="110">
        <v>65106</v>
      </c>
      <c r="D32" s="110">
        <v>622364</v>
      </c>
      <c r="E32" s="109">
        <v>9169</v>
      </c>
      <c r="F32" s="109">
        <v>23658</v>
      </c>
      <c r="G32" s="114">
        <v>14.083187417442327</v>
      </c>
      <c r="H32" s="114">
        <v>3.8013124152425268</v>
      </c>
    </row>
    <row r="33" spans="1:8" x14ac:dyDescent="0.25">
      <c r="A33" s="107">
        <v>23</v>
      </c>
      <c r="B33" s="108" t="s">
        <v>95</v>
      </c>
      <c r="C33" s="110">
        <v>678588</v>
      </c>
      <c r="D33" s="110">
        <v>1218834</v>
      </c>
      <c r="E33" s="109">
        <v>17362</v>
      </c>
      <c r="F33" s="109">
        <v>16015</v>
      </c>
      <c r="G33" s="114">
        <v>2.5585480438793495</v>
      </c>
      <c r="H33" s="114">
        <v>1.313960719835515</v>
      </c>
    </row>
    <row r="34" spans="1:8" x14ac:dyDescent="0.25">
      <c r="A34" s="107">
        <v>24</v>
      </c>
      <c r="B34" s="108" t="s">
        <v>96</v>
      </c>
      <c r="C34" s="110">
        <v>636501</v>
      </c>
      <c r="D34" s="110">
        <v>1587532</v>
      </c>
      <c r="E34" s="109">
        <v>52191</v>
      </c>
      <c r="F34" s="109">
        <v>18772</v>
      </c>
      <c r="G34" s="114">
        <v>8.1996728991784771</v>
      </c>
      <c r="H34" s="114">
        <v>1.1824643534744497</v>
      </c>
    </row>
    <row r="35" spans="1:8" x14ac:dyDescent="0.25">
      <c r="A35" s="107">
        <v>25</v>
      </c>
      <c r="B35" s="32" t="s">
        <v>97</v>
      </c>
      <c r="C35" s="110">
        <v>1012</v>
      </c>
      <c r="D35" s="110">
        <v>12610</v>
      </c>
      <c r="E35" s="109">
        <v>61</v>
      </c>
      <c r="F35" s="109">
        <v>187</v>
      </c>
      <c r="G35" s="114">
        <v>6.0276679841897236</v>
      </c>
      <c r="H35" s="114">
        <v>1.4829500396510706</v>
      </c>
    </row>
    <row r="36" spans="1:8" x14ac:dyDescent="0.25">
      <c r="A36" s="107">
        <v>26</v>
      </c>
      <c r="B36" s="32" t="s">
        <v>98</v>
      </c>
      <c r="C36" s="110">
        <v>1690</v>
      </c>
      <c r="D36" s="110">
        <v>52419</v>
      </c>
      <c r="E36" s="109">
        <v>91</v>
      </c>
      <c r="F36" s="109">
        <v>11142</v>
      </c>
      <c r="G36" s="114">
        <v>5.384615384615385</v>
      </c>
      <c r="H36" s="114">
        <v>21.255651576718364</v>
      </c>
    </row>
    <row r="37" spans="1:8" x14ac:dyDescent="0.25">
      <c r="A37" s="107">
        <v>27</v>
      </c>
      <c r="B37" s="32" t="s">
        <v>99</v>
      </c>
      <c r="C37" s="110">
        <v>280</v>
      </c>
      <c r="D37" s="110">
        <v>9182</v>
      </c>
      <c r="E37" s="109">
        <v>5</v>
      </c>
      <c r="F37" s="109">
        <v>4</v>
      </c>
      <c r="G37" s="114">
        <v>1.7857142857142858</v>
      </c>
      <c r="H37" s="114">
        <v>4.3563493792202139E-2</v>
      </c>
    </row>
    <row r="38" spans="1:8" x14ac:dyDescent="0.25">
      <c r="A38" s="107">
        <v>28</v>
      </c>
      <c r="B38" s="32" t="s">
        <v>100</v>
      </c>
      <c r="C38" s="110">
        <v>223069</v>
      </c>
      <c r="D38" s="110">
        <v>2681425</v>
      </c>
      <c r="E38" s="109">
        <v>19713</v>
      </c>
      <c r="F38" s="109">
        <v>46052</v>
      </c>
      <c r="G38" s="114">
        <v>8.8371759410765272</v>
      </c>
      <c r="H38" s="114">
        <v>1.7174450152437604</v>
      </c>
    </row>
    <row r="39" spans="1:8" x14ac:dyDescent="0.25">
      <c r="A39" s="107">
        <v>29</v>
      </c>
      <c r="B39" s="32" t="s">
        <v>101</v>
      </c>
      <c r="C39" s="110">
        <v>16721</v>
      </c>
      <c r="D39" s="110">
        <v>28884</v>
      </c>
      <c r="E39" s="109">
        <v>12</v>
      </c>
      <c r="F39" s="109">
        <v>551</v>
      </c>
      <c r="G39" s="114">
        <v>7.176604270079541E-2</v>
      </c>
      <c r="H39" s="114">
        <v>1.9076305220883536</v>
      </c>
    </row>
    <row r="40" spans="1:8" x14ac:dyDescent="0.25">
      <c r="A40" s="107">
        <v>30</v>
      </c>
      <c r="B40" s="32" t="s">
        <v>102</v>
      </c>
      <c r="C40" s="110">
        <v>299305</v>
      </c>
      <c r="D40" s="110">
        <v>240798</v>
      </c>
      <c r="E40" s="109">
        <v>22176</v>
      </c>
      <c r="F40" s="109">
        <v>8140</v>
      </c>
      <c r="G40" s="114">
        <v>7.4091645645745974</v>
      </c>
      <c r="H40" s="114">
        <v>3.3804267477304628</v>
      </c>
    </row>
    <row r="41" spans="1:8" x14ac:dyDescent="0.25">
      <c r="A41" s="107">
        <v>31</v>
      </c>
      <c r="B41" s="32" t="s">
        <v>103</v>
      </c>
      <c r="C41" s="110">
        <v>858</v>
      </c>
      <c r="D41" s="110">
        <v>22997</v>
      </c>
      <c r="E41" s="109">
        <v>14</v>
      </c>
      <c r="F41" s="109">
        <v>90</v>
      </c>
      <c r="G41" s="114">
        <v>1.6317016317016317</v>
      </c>
      <c r="H41" s="114">
        <v>0.39135539418184984</v>
      </c>
    </row>
    <row r="42" spans="1:8" x14ac:dyDescent="0.25">
      <c r="A42" s="107">
        <v>32</v>
      </c>
      <c r="B42" s="32" t="s">
        <v>104</v>
      </c>
      <c r="C42" s="110">
        <v>447</v>
      </c>
      <c r="D42" s="110">
        <v>6700</v>
      </c>
      <c r="E42" s="109">
        <v>0</v>
      </c>
      <c r="F42" s="109">
        <v>0</v>
      </c>
      <c r="G42" s="114">
        <v>0</v>
      </c>
      <c r="H42" s="114">
        <v>0</v>
      </c>
    </row>
    <row r="43" spans="1:8" x14ac:dyDescent="0.25">
      <c r="A43" s="107">
        <v>33</v>
      </c>
      <c r="B43" s="32" t="s">
        <v>105</v>
      </c>
      <c r="C43" s="110">
        <v>212195</v>
      </c>
      <c r="D43" s="110">
        <v>1059060</v>
      </c>
      <c r="E43" s="109">
        <v>14741</v>
      </c>
      <c r="F43" s="109">
        <v>15567</v>
      </c>
      <c r="G43" s="114">
        <v>6.9469120384551948</v>
      </c>
      <c r="H43" s="114">
        <v>1.4698883915925443</v>
      </c>
    </row>
    <row r="44" spans="1:8" x14ac:dyDescent="0.25">
      <c r="A44" s="107">
        <v>34</v>
      </c>
      <c r="B44" s="32" t="s">
        <v>106</v>
      </c>
      <c r="C44" s="110">
        <v>822</v>
      </c>
      <c r="D44" s="110">
        <v>7331</v>
      </c>
      <c r="E44" s="109">
        <v>119</v>
      </c>
      <c r="F44" s="109">
        <v>904</v>
      </c>
      <c r="G44" s="114">
        <v>14.476885644768855</v>
      </c>
      <c r="H44" s="114">
        <v>12.331196289728549</v>
      </c>
    </row>
    <row r="45" spans="1:8" x14ac:dyDescent="0.25">
      <c r="A45" s="111" t="s">
        <v>366</v>
      </c>
      <c r="B45" s="112" t="s">
        <v>83</v>
      </c>
      <c r="C45" s="111">
        <v>6787048</v>
      </c>
      <c r="D45" s="111">
        <v>32713682</v>
      </c>
      <c r="E45" s="111">
        <v>396844</v>
      </c>
      <c r="F45" s="111">
        <v>589511</v>
      </c>
      <c r="G45" s="115">
        <v>5.8470781405995655</v>
      </c>
      <c r="H45" s="115">
        <v>1.802031944921394</v>
      </c>
    </row>
    <row r="46" spans="1:8" x14ac:dyDescent="0.25">
      <c r="A46" s="111" t="s">
        <v>367</v>
      </c>
      <c r="B46" s="112" t="s">
        <v>368</v>
      </c>
      <c r="C46" s="111">
        <v>13140174</v>
      </c>
      <c r="D46" s="111">
        <v>73501599</v>
      </c>
      <c r="E46" s="111">
        <v>1014506</v>
      </c>
      <c r="F46" s="111">
        <v>1935201</v>
      </c>
      <c r="G46" s="115">
        <v>7.7206435774746973</v>
      </c>
      <c r="H46" s="115">
        <v>2.6328692522730015</v>
      </c>
    </row>
    <row r="47" spans="1:8" x14ac:dyDescent="0.25">
      <c r="A47" s="223" t="s">
        <v>112</v>
      </c>
      <c r="B47" s="224"/>
      <c r="C47" s="224"/>
      <c r="D47" s="224"/>
      <c r="E47" s="224"/>
      <c r="F47" s="224"/>
      <c r="G47" s="224"/>
      <c r="H47" s="225"/>
    </row>
    <row r="48" spans="1:8" x14ac:dyDescent="0.25">
      <c r="A48" s="107">
        <v>35</v>
      </c>
      <c r="B48" s="108" t="s">
        <v>113</v>
      </c>
      <c r="C48" s="110">
        <v>1584819</v>
      </c>
      <c r="D48" s="110">
        <v>4623137</v>
      </c>
      <c r="E48" s="109">
        <v>55160</v>
      </c>
      <c r="F48" s="109">
        <v>131151</v>
      </c>
      <c r="G48" s="114">
        <v>3.4805236433939775</v>
      </c>
      <c r="H48" s="114">
        <v>2.8368400071207058</v>
      </c>
    </row>
    <row r="49" spans="1:8" x14ac:dyDescent="0.25">
      <c r="A49" s="111" t="s">
        <v>369</v>
      </c>
      <c r="B49" s="112" t="s">
        <v>83</v>
      </c>
      <c r="C49" s="111">
        <v>1584819</v>
      </c>
      <c r="D49" s="113">
        <v>4623137</v>
      </c>
      <c r="E49" s="111">
        <v>55160</v>
      </c>
      <c r="F49" s="113">
        <v>131151</v>
      </c>
      <c r="G49" s="115">
        <v>3.4805236433939775</v>
      </c>
      <c r="H49" s="115">
        <v>2.8368400071207058</v>
      </c>
    </row>
    <row r="50" spans="1:8" x14ac:dyDescent="0.25">
      <c r="A50" s="223" t="s">
        <v>370</v>
      </c>
      <c r="B50" s="224"/>
      <c r="C50" s="224"/>
      <c r="D50" s="224"/>
      <c r="E50" s="224"/>
      <c r="F50" s="224"/>
      <c r="G50" s="224"/>
      <c r="H50" s="225"/>
    </row>
    <row r="51" spans="1:8" x14ac:dyDescent="0.25">
      <c r="A51" s="107">
        <v>37</v>
      </c>
      <c r="B51" s="108" t="s">
        <v>371</v>
      </c>
      <c r="C51" s="110">
        <v>3509646</v>
      </c>
      <c r="D51" s="110">
        <v>2143803</v>
      </c>
      <c r="E51" s="109">
        <v>39010</v>
      </c>
      <c r="F51" s="109">
        <v>160373</v>
      </c>
      <c r="G51" s="114">
        <v>1.1115081122141663</v>
      </c>
      <c r="H51" s="114">
        <v>7.480771320872301</v>
      </c>
    </row>
    <row r="52" spans="1:8" x14ac:dyDescent="0.25">
      <c r="A52" s="107">
        <v>38</v>
      </c>
      <c r="B52" s="108" t="s">
        <v>372</v>
      </c>
      <c r="C52" s="110">
        <v>58897</v>
      </c>
      <c r="D52" s="110">
        <v>86072</v>
      </c>
      <c r="E52" s="109">
        <v>14777</v>
      </c>
      <c r="F52" s="109">
        <v>18208</v>
      </c>
      <c r="G52" s="114">
        <v>25.08956313564358</v>
      </c>
      <c r="H52" s="114">
        <v>21.15438237754438</v>
      </c>
    </row>
    <row r="53" spans="1:8" x14ac:dyDescent="0.25">
      <c r="A53" s="111" t="s">
        <v>373</v>
      </c>
      <c r="B53" s="112" t="s">
        <v>83</v>
      </c>
      <c r="C53" s="111">
        <v>3568543</v>
      </c>
      <c r="D53" s="113">
        <v>2229875</v>
      </c>
      <c r="E53" s="111">
        <v>53787</v>
      </c>
      <c r="F53" s="113">
        <v>178581</v>
      </c>
      <c r="G53" s="115">
        <v>1.5072538007808789</v>
      </c>
      <c r="H53" s="115">
        <v>8.0085655025505922</v>
      </c>
    </row>
    <row r="54" spans="1:8" x14ac:dyDescent="0.25">
      <c r="A54" s="223" t="s">
        <v>374</v>
      </c>
      <c r="B54" s="224"/>
      <c r="C54" s="224"/>
      <c r="D54" s="224"/>
      <c r="E54" s="224"/>
      <c r="F54" s="224"/>
      <c r="G54" s="224"/>
      <c r="H54" s="225"/>
    </row>
    <row r="55" spans="1:8" x14ac:dyDescent="0.25">
      <c r="A55" s="107">
        <v>39</v>
      </c>
      <c r="B55" s="108" t="s">
        <v>120</v>
      </c>
      <c r="C55" s="110">
        <v>1210721</v>
      </c>
      <c r="D55" s="110">
        <v>3629764</v>
      </c>
      <c r="E55" s="109">
        <v>31948</v>
      </c>
      <c r="F55" s="109">
        <v>54857</v>
      </c>
      <c r="G55" s="114">
        <v>2.6387582275354937</v>
      </c>
      <c r="H55" s="114">
        <v>1.5113103772035867</v>
      </c>
    </row>
    <row r="56" spans="1:8" x14ac:dyDescent="0.25">
      <c r="A56" s="107">
        <v>40</v>
      </c>
      <c r="B56" s="108" t="s">
        <v>121</v>
      </c>
      <c r="C56" s="110">
        <v>88869</v>
      </c>
      <c r="D56" s="110">
        <v>191038</v>
      </c>
      <c r="E56" s="109">
        <v>5377</v>
      </c>
      <c r="F56" s="109">
        <v>12632</v>
      </c>
      <c r="G56" s="114">
        <v>6.0504787946302985</v>
      </c>
      <c r="H56" s="114">
        <v>6.6122970299102795</v>
      </c>
    </row>
    <row r="57" spans="1:8" x14ac:dyDescent="0.25">
      <c r="A57" s="107">
        <v>41</v>
      </c>
      <c r="B57" s="108" t="s">
        <v>123</v>
      </c>
      <c r="C57" s="110">
        <v>131639</v>
      </c>
      <c r="D57" s="110">
        <v>240153</v>
      </c>
      <c r="E57" s="109">
        <v>14480</v>
      </c>
      <c r="F57" s="109">
        <v>3783</v>
      </c>
      <c r="G57" s="114">
        <v>10.999779700544671</v>
      </c>
      <c r="H57" s="114">
        <v>1.5752457808147304</v>
      </c>
    </row>
    <row r="58" spans="1:8" x14ac:dyDescent="0.25">
      <c r="A58" s="107">
        <v>42</v>
      </c>
      <c r="B58" s="108" t="s">
        <v>122</v>
      </c>
      <c r="C58" s="110">
        <v>212715</v>
      </c>
      <c r="D58" s="110">
        <v>185732</v>
      </c>
      <c r="E58" s="109">
        <v>10587</v>
      </c>
      <c r="F58" s="109">
        <v>1995</v>
      </c>
      <c r="G58" s="114">
        <v>4.9770820111416683</v>
      </c>
      <c r="H58" s="114">
        <v>1.0741283139146729</v>
      </c>
    </row>
    <row r="59" spans="1:8" x14ac:dyDescent="0.25">
      <c r="A59" s="107">
        <v>43</v>
      </c>
      <c r="B59" s="108" t="s">
        <v>125</v>
      </c>
      <c r="C59" s="110">
        <v>30113</v>
      </c>
      <c r="D59" s="110">
        <v>51061</v>
      </c>
      <c r="E59" s="109">
        <v>7155</v>
      </c>
      <c r="F59" s="109">
        <v>2391</v>
      </c>
      <c r="G59" s="114">
        <v>23.760502108723806</v>
      </c>
      <c r="H59" s="114">
        <v>4.6826344959949866</v>
      </c>
    </row>
    <row r="60" spans="1:8" x14ac:dyDescent="0.25">
      <c r="A60" s="107">
        <v>44</v>
      </c>
      <c r="B60" s="108" t="s">
        <v>124</v>
      </c>
      <c r="C60" s="110">
        <v>954</v>
      </c>
      <c r="D60" s="110">
        <v>9475</v>
      </c>
      <c r="E60" s="109">
        <v>19</v>
      </c>
      <c r="F60" s="109">
        <v>152</v>
      </c>
      <c r="G60" s="114">
        <v>1.9916142557651992</v>
      </c>
      <c r="H60" s="114">
        <v>1.604221635883905</v>
      </c>
    </row>
    <row r="61" spans="1:8" x14ac:dyDescent="0.25">
      <c r="A61" s="107">
        <v>45</v>
      </c>
      <c r="B61" s="108" t="s">
        <v>126</v>
      </c>
      <c r="C61" s="110">
        <v>41991</v>
      </c>
      <c r="D61" s="110">
        <v>40104</v>
      </c>
      <c r="E61" s="109">
        <v>7711</v>
      </c>
      <c r="F61" s="109">
        <v>3549</v>
      </c>
      <c r="G61" s="114">
        <v>18.363458836417326</v>
      </c>
      <c r="H61" s="114">
        <v>8.8494913225613399</v>
      </c>
    </row>
    <row r="62" spans="1:8" x14ac:dyDescent="0.25">
      <c r="A62" s="107">
        <v>46</v>
      </c>
      <c r="B62" s="108" t="s">
        <v>127</v>
      </c>
      <c r="C62" s="110">
        <v>25060</v>
      </c>
      <c r="D62" s="110">
        <v>17713</v>
      </c>
      <c r="E62" s="109">
        <v>5387</v>
      </c>
      <c r="F62" s="109">
        <v>1641</v>
      </c>
      <c r="G62" s="114">
        <v>21.496408619313648</v>
      </c>
      <c r="H62" s="114">
        <v>9.2643820922486313</v>
      </c>
    </row>
    <row r="63" spans="1:8" x14ac:dyDescent="0.25">
      <c r="A63" s="107">
        <v>47</v>
      </c>
      <c r="B63" s="108" t="s">
        <v>128</v>
      </c>
      <c r="C63" s="110">
        <v>78167</v>
      </c>
      <c r="D63" s="110">
        <v>39548</v>
      </c>
      <c r="E63" s="109">
        <v>9738</v>
      </c>
      <c r="F63" s="109">
        <v>2395</v>
      </c>
      <c r="G63" s="114">
        <v>12.457942610052836</v>
      </c>
      <c r="H63" s="114">
        <v>6.0559320319611611</v>
      </c>
    </row>
    <row r="64" spans="1:8" x14ac:dyDescent="0.25">
      <c r="A64" s="111" t="s">
        <v>375</v>
      </c>
      <c r="B64" s="112" t="s">
        <v>83</v>
      </c>
      <c r="C64" s="111">
        <v>1820229</v>
      </c>
      <c r="D64" s="111">
        <v>4404588</v>
      </c>
      <c r="E64" s="111">
        <v>92402</v>
      </c>
      <c r="F64" s="111">
        <v>83395</v>
      </c>
      <c r="G64" s="115">
        <v>5.0763942339123265</v>
      </c>
      <c r="H64" s="115">
        <v>1.8933666440538821</v>
      </c>
    </row>
    <row r="65" spans="1:8" x14ac:dyDescent="0.25">
      <c r="A65" s="226" t="s">
        <v>56</v>
      </c>
      <c r="B65" s="227"/>
      <c r="C65" s="111">
        <v>20113765</v>
      </c>
      <c r="D65" s="111">
        <v>84759199</v>
      </c>
      <c r="E65" s="111">
        <v>1215855</v>
      </c>
      <c r="F65" s="113">
        <v>2328328</v>
      </c>
      <c r="G65" s="115">
        <v>6.0448901535838768</v>
      </c>
      <c r="H65" s="115">
        <v>2.7469915094407629</v>
      </c>
    </row>
  </sheetData>
  <mergeCells count="15">
    <mergeCell ref="A65:B65"/>
    <mergeCell ref="A1:H1"/>
    <mergeCell ref="A2:H2"/>
    <mergeCell ref="A3:H3"/>
    <mergeCell ref="A4:H4"/>
    <mergeCell ref="A6:A7"/>
    <mergeCell ref="B6:B7"/>
    <mergeCell ref="C6:D6"/>
    <mergeCell ref="E6:F6"/>
    <mergeCell ref="G6:H6"/>
    <mergeCell ref="A8:H8"/>
    <mergeCell ref="A22:H22"/>
    <mergeCell ref="A47:H47"/>
    <mergeCell ref="A50:H50"/>
    <mergeCell ref="A54:H5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021E7-AC88-4C59-90C0-3C1887D59E49}">
  <dimension ref="A1:T66"/>
  <sheetViews>
    <sheetView workbookViewId="0">
      <selection activeCell="R19" sqref="R19"/>
    </sheetView>
  </sheetViews>
  <sheetFormatPr defaultRowHeight="15" x14ac:dyDescent="0.25"/>
  <cols>
    <col min="2" max="2" width="33" bestFit="1" customWidth="1"/>
  </cols>
  <sheetData>
    <row r="1" spans="1:20" x14ac:dyDescent="0.25">
      <c r="A1" s="229" t="s">
        <v>361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</row>
    <row r="2" spans="1:20" x14ac:dyDescent="0.25">
      <c r="A2" s="229" t="s">
        <v>362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</row>
    <row r="3" spans="1:20" x14ac:dyDescent="0.25">
      <c r="A3" s="230" t="s">
        <v>381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</row>
    <row r="4" spans="1:20" x14ac:dyDescent="0.25">
      <c r="A4" s="229" t="s">
        <v>506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</row>
    <row r="5" spans="1:20" x14ac:dyDescent="0.25">
      <c r="A5" s="116"/>
      <c r="B5" s="117"/>
      <c r="C5" s="118"/>
      <c r="D5" s="118"/>
      <c r="E5" s="116"/>
      <c r="F5" s="118"/>
      <c r="G5" s="118"/>
      <c r="H5" s="116"/>
      <c r="I5" s="118"/>
      <c r="J5" s="118"/>
      <c r="K5" s="116"/>
      <c r="L5" s="118"/>
      <c r="M5" s="118"/>
      <c r="N5" s="116"/>
      <c r="O5" s="118"/>
      <c r="P5" s="119" t="s">
        <v>60</v>
      </c>
      <c r="Q5" s="120"/>
      <c r="R5" s="121" t="s">
        <v>61</v>
      </c>
      <c r="S5" s="118"/>
      <c r="T5" s="116"/>
    </row>
    <row r="6" spans="1:20" ht="15" customHeight="1" x14ac:dyDescent="0.25">
      <c r="A6" s="445" t="s">
        <v>62</v>
      </c>
      <c r="B6" s="454" t="s">
        <v>63</v>
      </c>
      <c r="C6" s="451" t="s">
        <v>382</v>
      </c>
      <c r="D6" s="452"/>
      <c r="E6" s="453"/>
      <c r="F6" s="451" t="s">
        <v>383</v>
      </c>
      <c r="G6" s="452"/>
      <c r="H6" s="453"/>
      <c r="I6" s="451" t="s">
        <v>384</v>
      </c>
      <c r="J6" s="452"/>
      <c r="K6" s="453"/>
      <c r="L6" s="451" t="s">
        <v>385</v>
      </c>
      <c r="M6" s="452"/>
      <c r="N6" s="453"/>
      <c r="O6" s="451" t="s">
        <v>386</v>
      </c>
      <c r="P6" s="452"/>
      <c r="Q6" s="453"/>
      <c r="R6" s="451" t="s">
        <v>387</v>
      </c>
      <c r="S6" s="452"/>
      <c r="T6" s="453"/>
    </row>
    <row r="7" spans="1:20" ht="25.5" x14ac:dyDescent="0.25">
      <c r="A7" s="457"/>
      <c r="B7" s="455"/>
      <c r="C7" s="122" t="s">
        <v>388</v>
      </c>
      <c r="D7" s="447" t="s">
        <v>379</v>
      </c>
      <c r="E7" s="445" t="s">
        <v>389</v>
      </c>
      <c r="F7" s="122" t="s">
        <v>388</v>
      </c>
      <c r="G7" s="447" t="s">
        <v>379</v>
      </c>
      <c r="H7" s="445" t="s">
        <v>389</v>
      </c>
      <c r="I7" s="122" t="s">
        <v>388</v>
      </c>
      <c r="J7" s="447" t="s">
        <v>379</v>
      </c>
      <c r="K7" s="445" t="s">
        <v>389</v>
      </c>
      <c r="L7" s="122" t="s">
        <v>388</v>
      </c>
      <c r="M7" s="447" t="s">
        <v>379</v>
      </c>
      <c r="N7" s="445" t="s">
        <v>389</v>
      </c>
      <c r="O7" s="122" t="s">
        <v>388</v>
      </c>
      <c r="P7" s="447" t="s">
        <v>379</v>
      </c>
      <c r="Q7" s="445" t="s">
        <v>389</v>
      </c>
      <c r="R7" s="122" t="s">
        <v>388</v>
      </c>
      <c r="S7" s="447" t="s">
        <v>379</v>
      </c>
      <c r="T7" s="445" t="s">
        <v>389</v>
      </c>
    </row>
    <row r="8" spans="1:20" x14ac:dyDescent="0.25">
      <c r="A8" s="446"/>
      <c r="B8" s="456"/>
      <c r="C8" s="122" t="s">
        <v>69</v>
      </c>
      <c r="D8" s="448"/>
      <c r="E8" s="446"/>
      <c r="F8" s="122" t="s">
        <v>69</v>
      </c>
      <c r="G8" s="448"/>
      <c r="H8" s="446"/>
      <c r="I8" s="122" t="s">
        <v>69</v>
      </c>
      <c r="J8" s="448"/>
      <c r="K8" s="446"/>
      <c r="L8" s="122" t="s">
        <v>69</v>
      </c>
      <c r="M8" s="448"/>
      <c r="N8" s="446"/>
      <c r="O8" s="122" t="s">
        <v>69</v>
      </c>
      <c r="P8" s="448"/>
      <c r="Q8" s="446"/>
      <c r="R8" s="122" t="s">
        <v>69</v>
      </c>
      <c r="S8" s="448"/>
      <c r="T8" s="446"/>
    </row>
    <row r="9" spans="1:20" x14ac:dyDescent="0.25">
      <c r="A9" s="442" t="s">
        <v>70</v>
      </c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4"/>
    </row>
    <row r="10" spans="1:20" x14ac:dyDescent="0.25">
      <c r="A10" s="123">
        <v>1</v>
      </c>
      <c r="B10" s="124" t="s">
        <v>72</v>
      </c>
      <c r="C10" s="125">
        <v>2279675</v>
      </c>
      <c r="D10" s="125">
        <v>119625</v>
      </c>
      <c r="E10" s="126">
        <v>5.2474585193064804</v>
      </c>
      <c r="F10" s="125">
        <v>1233736</v>
      </c>
      <c r="G10" s="125">
        <v>56901</v>
      </c>
      <c r="H10" s="126">
        <v>4.6120888099236783</v>
      </c>
      <c r="I10" s="125">
        <v>181239</v>
      </c>
      <c r="J10" s="125">
        <v>1105</v>
      </c>
      <c r="K10" s="126">
        <v>0.60969217442162005</v>
      </c>
      <c r="L10" s="125">
        <v>508583</v>
      </c>
      <c r="M10" s="125">
        <v>3218</v>
      </c>
      <c r="N10" s="126">
        <v>0.6327384124125266</v>
      </c>
      <c r="O10" s="125">
        <v>4203233</v>
      </c>
      <c r="P10" s="125">
        <v>180848</v>
      </c>
      <c r="Q10" s="126">
        <v>4.3025927898834064</v>
      </c>
      <c r="R10" s="125">
        <v>6689570</v>
      </c>
      <c r="S10" s="125">
        <v>220844</v>
      </c>
      <c r="T10" s="126">
        <v>3.3013183209085191</v>
      </c>
    </row>
    <row r="11" spans="1:20" x14ac:dyDescent="0.25">
      <c r="A11" s="123">
        <v>2</v>
      </c>
      <c r="B11" s="124" t="s">
        <v>73</v>
      </c>
      <c r="C11" s="125">
        <v>349503</v>
      </c>
      <c r="D11" s="125">
        <v>18170</v>
      </c>
      <c r="E11" s="126">
        <v>5.1988108828822641</v>
      </c>
      <c r="F11" s="125">
        <v>203526</v>
      </c>
      <c r="G11" s="125">
        <v>9704</v>
      </c>
      <c r="H11" s="126">
        <v>4.7679411967021412</v>
      </c>
      <c r="I11" s="125">
        <v>31742</v>
      </c>
      <c r="J11" s="125">
        <v>5444</v>
      </c>
      <c r="K11" s="126">
        <v>17.150778148824902</v>
      </c>
      <c r="L11" s="125">
        <v>147136</v>
      </c>
      <c r="M11" s="125">
        <v>1246</v>
      </c>
      <c r="N11" s="126">
        <v>0.8468355806872554</v>
      </c>
      <c r="O11" s="125">
        <v>731907</v>
      </c>
      <c r="P11" s="125">
        <v>34565</v>
      </c>
      <c r="Q11" s="126">
        <v>4.7225945372841087</v>
      </c>
      <c r="R11" s="125">
        <v>1118243</v>
      </c>
      <c r="S11" s="125">
        <v>37151</v>
      </c>
      <c r="T11" s="126">
        <v>3.3222653752359728</v>
      </c>
    </row>
    <row r="12" spans="1:20" x14ac:dyDescent="0.25">
      <c r="A12" s="123">
        <v>3</v>
      </c>
      <c r="B12" s="124" t="s">
        <v>74</v>
      </c>
      <c r="C12" s="125">
        <v>27609</v>
      </c>
      <c r="D12" s="125">
        <v>1787</v>
      </c>
      <c r="E12" s="126">
        <v>6.4725270745046908</v>
      </c>
      <c r="F12" s="125">
        <v>95379</v>
      </c>
      <c r="G12" s="125">
        <v>603</v>
      </c>
      <c r="H12" s="126">
        <v>0.63221463844242443</v>
      </c>
      <c r="I12" s="125">
        <v>22439</v>
      </c>
      <c r="J12" s="125">
        <v>0</v>
      </c>
      <c r="K12" s="126">
        <v>0</v>
      </c>
      <c r="L12" s="125">
        <v>38556</v>
      </c>
      <c r="M12" s="125">
        <v>52</v>
      </c>
      <c r="N12" s="126">
        <v>0.13486876231974271</v>
      </c>
      <c r="O12" s="125">
        <v>183983</v>
      </c>
      <c r="P12" s="125">
        <v>2441</v>
      </c>
      <c r="Q12" s="126">
        <v>1.3267530152242328</v>
      </c>
      <c r="R12" s="125">
        <v>821940</v>
      </c>
      <c r="S12" s="125">
        <v>2698</v>
      </c>
      <c r="T12" s="126">
        <v>0.32824780397595932</v>
      </c>
    </row>
    <row r="13" spans="1:20" x14ac:dyDescent="0.25">
      <c r="A13" s="123">
        <v>4</v>
      </c>
      <c r="B13" s="124" t="s">
        <v>75</v>
      </c>
      <c r="C13" s="125">
        <v>371458</v>
      </c>
      <c r="D13" s="125">
        <v>22256</v>
      </c>
      <c r="E13" s="126">
        <v>5.9915252868426583</v>
      </c>
      <c r="F13" s="125">
        <v>474801</v>
      </c>
      <c r="G13" s="125">
        <v>37212</v>
      </c>
      <c r="H13" s="126">
        <v>7.8373887165359797</v>
      </c>
      <c r="I13" s="125">
        <v>137191</v>
      </c>
      <c r="J13" s="125">
        <v>70070</v>
      </c>
      <c r="K13" s="126">
        <v>51.074778957803353</v>
      </c>
      <c r="L13" s="125">
        <v>172905</v>
      </c>
      <c r="M13" s="125">
        <v>995</v>
      </c>
      <c r="N13" s="126">
        <v>0.57546051299846734</v>
      </c>
      <c r="O13" s="125">
        <v>1156355</v>
      </c>
      <c r="P13" s="125">
        <v>130602</v>
      </c>
      <c r="Q13" s="126">
        <v>11.294282465159922</v>
      </c>
      <c r="R13" s="125">
        <v>1997300</v>
      </c>
      <c r="S13" s="125">
        <v>165387</v>
      </c>
      <c r="T13" s="126">
        <v>8.2805287137635801</v>
      </c>
    </row>
    <row r="14" spans="1:20" x14ac:dyDescent="0.25">
      <c r="A14" s="123">
        <v>5</v>
      </c>
      <c r="B14" s="124" t="s">
        <v>76</v>
      </c>
      <c r="C14" s="125">
        <v>262602</v>
      </c>
      <c r="D14" s="125">
        <v>29238</v>
      </c>
      <c r="E14" s="126">
        <v>11.133959375785409</v>
      </c>
      <c r="F14" s="125">
        <v>204649</v>
      </c>
      <c r="G14" s="125">
        <v>8365</v>
      </c>
      <c r="H14" s="126">
        <v>4.0874863791174159</v>
      </c>
      <c r="I14" s="125">
        <v>11212</v>
      </c>
      <c r="J14" s="125">
        <v>1</v>
      </c>
      <c r="K14" s="126">
        <v>8.9190153407063856E-3</v>
      </c>
      <c r="L14" s="125">
        <v>94211</v>
      </c>
      <c r="M14" s="125">
        <v>1166</v>
      </c>
      <c r="N14" s="126">
        <v>1.2376474084767171</v>
      </c>
      <c r="O14" s="125">
        <v>572674</v>
      </c>
      <c r="P14" s="125">
        <v>38893</v>
      </c>
      <c r="Q14" s="126">
        <v>6.7914729846299995</v>
      </c>
      <c r="R14" s="125">
        <v>833857</v>
      </c>
      <c r="S14" s="125">
        <v>39769</v>
      </c>
      <c r="T14" s="126">
        <v>4.7692829825737508</v>
      </c>
    </row>
    <row r="15" spans="1:20" x14ac:dyDescent="0.25">
      <c r="A15" s="123">
        <v>6</v>
      </c>
      <c r="B15" s="124" t="s">
        <v>77</v>
      </c>
      <c r="C15" s="125">
        <v>117902</v>
      </c>
      <c r="D15" s="125">
        <v>10525</v>
      </c>
      <c r="E15" s="126">
        <v>8.9269053960068536</v>
      </c>
      <c r="F15" s="125">
        <v>165886</v>
      </c>
      <c r="G15" s="125">
        <v>3235</v>
      </c>
      <c r="H15" s="126">
        <v>1.9501344296685676</v>
      </c>
      <c r="I15" s="125">
        <v>55357</v>
      </c>
      <c r="J15" s="125">
        <v>0</v>
      </c>
      <c r="K15" s="126">
        <v>0</v>
      </c>
      <c r="L15" s="125">
        <v>51292</v>
      </c>
      <c r="M15" s="125">
        <v>151</v>
      </c>
      <c r="N15" s="126">
        <v>0.29439288777977074</v>
      </c>
      <c r="O15" s="125">
        <v>390437</v>
      </c>
      <c r="P15" s="125">
        <v>13910</v>
      </c>
      <c r="Q15" s="126">
        <v>3.5626746440526897</v>
      </c>
      <c r="R15" s="125">
        <v>913639</v>
      </c>
      <c r="S15" s="125">
        <v>14687</v>
      </c>
      <c r="T15" s="126">
        <v>1.6075276996713146</v>
      </c>
    </row>
    <row r="16" spans="1:20" x14ac:dyDescent="0.25">
      <c r="A16" s="123">
        <v>7</v>
      </c>
      <c r="B16" s="124" t="s">
        <v>78</v>
      </c>
      <c r="C16" s="125">
        <v>89873</v>
      </c>
      <c r="D16" s="125">
        <v>6178</v>
      </c>
      <c r="E16" s="126">
        <v>6.8741446263060091</v>
      </c>
      <c r="F16" s="125">
        <v>67824</v>
      </c>
      <c r="G16" s="125">
        <v>801</v>
      </c>
      <c r="H16" s="126">
        <v>1.1809978768577494</v>
      </c>
      <c r="I16" s="125">
        <v>9222</v>
      </c>
      <c r="J16" s="125">
        <v>0</v>
      </c>
      <c r="K16" s="126">
        <v>0</v>
      </c>
      <c r="L16" s="125">
        <v>44090</v>
      </c>
      <c r="M16" s="125">
        <v>91</v>
      </c>
      <c r="N16" s="126">
        <v>0.20639600816511683</v>
      </c>
      <c r="O16" s="125">
        <v>211009</v>
      </c>
      <c r="P16" s="125">
        <v>7071</v>
      </c>
      <c r="Q16" s="126">
        <v>3.3510418986867858</v>
      </c>
      <c r="R16" s="125">
        <v>734964</v>
      </c>
      <c r="S16" s="125">
        <v>9698</v>
      </c>
      <c r="T16" s="126">
        <v>1.3195204118841195</v>
      </c>
    </row>
    <row r="17" spans="1:20" x14ac:dyDescent="0.25">
      <c r="A17" s="123">
        <v>8</v>
      </c>
      <c r="B17" s="124" t="s">
        <v>80</v>
      </c>
      <c r="C17" s="125">
        <v>2007486</v>
      </c>
      <c r="D17" s="125">
        <v>189594</v>
      </c>
      <c r="E17" s="126">
        <v>9.4443497987034526</v>
      </c>
      <c r="F17" s="125">
        <v>1194751</v>
      </c>
      <c r="G17" s="125">
        <v>48410</v>
      </c>
      <c r="H17" s="126">
        <v>4.0518903101985266</v>
      </c>
      <c r="I17" s="125">
        <v>226081</v>
      </c>
      <c r="J17" s="125">
        <v>5781</v>
      </c>
      <c r="K17" s="126">
        <v>2.557048137614395</v>
      </c>
      <c r="L17" s="125">
        <v>439131</v>
      </c>
      <c r="M17" s="125">
        <v>4305</v>
      </c>
      <c r="N17" s="126">
        <v>0.98034527282291606</v>
      </c>
      <c r="O17" s="125">
        <v>3867449</v>
      </c>
      <c r="P17" s="125">
        <v>248090</v>
      </c>
      <c r="Q17" s="126">
        <v>6.4148227940433094</v>
      </c>
      <c r="R17" s="125">
        <v>6230143</v>
      </c>
      <c r="S17" s="125">
        <v>266609</v>
      </c>
      <c r="T17" s="126">
        <v>4.2793399766265399</v>
      </c>
    </row>
    <row r="18" spans="1:20" x14ac:dyDescent="0.25">
      <c r="A18" s="123">
        <v>9</v>
      </c>
      <c r="B18" s="124" t="s">
        <v>79</v>
      </c>
      <c r="C18" s="125">
        <v>85831</v>
      </c>
      <c r="D18" s="125">
        <v>8812</v>
      </c>
      <c r="E18" s="126">
        <v>10.266686861390408</v>
      </c>
      <c r="F18" s="125">
        <v>69520</v>
      </c>
      <c r="G18" s="125">
        <v>2477</v>
      </c>
      <c r="H18" s="126">
        <v>3.5630034522439584</v>
      </c>
      <c r="I18" s="125">
        <v>1689</v>
      </c>
      <c r="J18" s="125">
        <v>0</v>
      </c>
      <c r="K18" s="126">
        <v>0</v>
      </c>
      <c r="L18" s="125">
        <v>19583</v>
      </c>
      <c r="M18" s="125">
        <v>423</v>
      </c>
      <c r="N18" s="126">
        <v>2.1600367665832607</v>
      </c>
      <c r="O18" s="125">
        <v>176623</v>
      </c>
      <c r="P18" s="125">
        <v>11712</v>
      </c>
      <c r="Q18" s="126">
        <v>6.6310729633173482</v>
      </c>
      <c r="R18" s="125">
        <v>250429</v>
      </c>
      <c r="S18" s="125">
        <v>13908</v>
      </c>
      <c r="T18" s="126">
        <v>5.5536699024474006</v>
      </c>
    </row>
    <row r="19" spans="1:20" x14ac:dyDescent="0.25">
      <c r="A19" s="123">
        <v>10</v>
      </c>
      <c r="B19" s="124" t="s">
        <v>82</v>
      </c>
      <c r="C19" s="125">
        <v>422067</v>
      </c>
      <c r="D19" s="125">
        <v>25068</v>
      </c>
      <c r="E19" s="126">
        <v>5.9393413841878182</v>
      </c>
      <c r="F19" s="125">
        <v>375958</v>
      </c>
      <c r="G19" s="125">
        <v>11078</v>
      </c>
      <c r="H19" s="126">
        <v>2.9466057378749753</v>
      </c>
      <c r="I19" s="125">
        <v>79902</v>
      </c>
      <c r="J19" s="125">
        <v>4366</v>
      </c>
      <c r="K19" s="126">
        <v>5.464193637205577</v>
      </c>
      <c r="L19" s="125">
        <v>89131</v>
      </c>
      <c r="M19" s="125">
        <v>688</v>
      </c>
      <c r="N19" s="126">
        <v>0.77189754406435473</v>
      </c>
      <c r="O19" s="125">
        <v>967058</v>
      </c>
      <c r="P19" s="125">
        <v>41200</v>
      </c>
      <c r="Q19" s="126">
        <v>4.2603442606337989</v>
      </c>
      <c r="R19" s="125">
        <v>1669948</v>
      </c>
      <c r="S19" s="125">
        <v>58377</v>
      </c>
      <c r="T19" s="126">
        <v>3.4957375918292066</v>
      </c>
    </row>
    <row r="20" spans="1:20" x14ac:dyDescent="0.25">
      <c r="A20" s="123">
        <v>11</v>
      </c>
      <c r="B20" s="124" t="s">
        <v>81</v>
      </c>
      <c r="C20" s="125">
        <v>286279</v>
      </c>
      <c r="D20" s="125">
        <v>33196</v>
      </c>
      <c r="E20" s="126">
        <v>11.595681136234234</v>
      </c>
      <c r="F20" s="125">
        <v>420022</v>
      </c>
      <c r="G20" s="125">
        <v>11357</v>
      </c>
      <c r="H20" s="126">
        <v>2.7039059858769301</v>
      </c>
      <c r="I20" s="125">
        <v>9283</v>
      </c>
      <c r="J20" s="125">
        <v>0</v>
      </c>
      <c r="K20" s="126">
        <v>0</v>
      </c>
      <c r="L20" s="125">
        <v>248417</v>
      </c>
      <c r="M20" s="125">
        <v>2418</v>
      </c>
      <c r="N20" s="126">
        <v>0.97336333664765295</v>
      </c>
      <c r="O20" s="125">
        <v>964001</v>
      </c>
      <c r="P20" s="125">
        <v>46971</v>
      </c>
      <c r="Q20" s="126">
        <v>4.8725053189778844</v>
      </c>
      <c r="R20" s="125">
        <v>1423918</v>
      </c>
      <c r="S20" s="125">
        <v>58341</v>
      </c>
      <c r="T20" s="126">
        <v>4.0972162722853422</v>
      </c>
    </row>
    <row r="21" spans="1:20" x14ac:dyDescent="0.25">
      <c r="A21" s="123">
        <v>12</v>
      </c>
      <c r="B21" s="124" t="s">
        <v>71</v>
      </c>
      <c r="C21" s="125">
        <v>2615130</v>
      </c>
      <c r="D21" s="125">
        <v>358751</v>
      </c>
      <c r="E21" s="126">
        <v>13.718285515442828</v>
      </c>
      <c r="F21" s="125">
        <v>2365370</v>
      </c>
      <c r="G21" s="125">
        <v>31558</v>
      </c>
      <c r="H21" s="126">
        <v>1.3341675932306574</v>
      </c>
      <c r="I21" s="125">
        <v>3191777</v>
      </c>
      <c r="J21" s="125">
        <v>1230</v>
      </c>
      <c r="K21" s="126">
        <v>3.8536526831291787E-2</v>
      </c>
      <c r="L21" s="125">
        <v>1812552</v>
      </c>
      <c r="M21" s="125">
        <v>21148</v>
      </c>
      <c r="N21" s="126">
        <v>1.1667527331629657</v>
      </c>
      <c r="O21" s="125">
        <v>9984829</v>
      </c>
      <c r="P21" s="125">
        <v>412752</v>
      </c>
      <c r="Q21" s="126">
        <v>4.1337913748948534</v>
      </c>
      <c r="R21" s="125">
        <v>18103966</v>
      </c>
      <c r="S21" s="125">
        <v>458221</v>
      </c>
      <c r="T21" s="126">
        <v>2.5310531405107586</v>
      </c>
    </row>
    <row r="22" spans="1:20" x14ac:dyDescent="0.25">
      <c r="A22" s="127" t="s">
        <v>364</v>
      </c>
      <c r="B22" s="128" t="s">
        <v>83</v>
      </c>
      <c r="C22" s="129">
        <v>8915415</v>
      </c>
      <c r="D22" s="129">
        <v>823200</v>
      </c>
      <c r="E22" s="130">
        <v>9.2334456668590299</v>
      </c>
      <c r="F22" s="129">
        <v>6871422</v>
      </c>
      <c r="G22" s="129">
        <v>221701</v>
      </c>
      <c r="H22" s="130">
        <v>3.2264209649763904</v>
      </c>
      <c r="I22" s="129">
        <v>3957134</v>
      </c>
      <c r="J22" s="129">
        <v>87997</v>
      </c>
      <c r="K22" s="130">
        <v>2.2237558798868071</v>
      </c>
      <c r="L22" s="129">
        <v>3665587</v>
      </c>
      <c r="M22" s="129">
        <v>35901</v>
      </c>
      <c r="N22" s="130">
        <v>0.97940657253531282</v>
      </c>
      <c r="O22" s="129">
        <v>23409558</v>
      </c>
      <c r="P22" s="129">
        <v>1169055</v>
      </c>
      <c r="Q22" s="130">
        <v>4.9939217135154799</v>
      </c>
      <c r="R22" s="129">
        <v>40787917</v>
      </c>
      <c r="S22" s="129">
        <v>1345690</v>
      </c>
      <c r="T22" s="130">
        <v>3.2992368793924927</v>
      </c>
    </row>
    <row r="23" spans="1:20" x14ac:dyDescent="0.25">
      <c r="A23" s="442" t="s">
        <v>84</v>
      </c>
      <c r="B23" s="443"/>
      <c r="C23" s="443"/>
      <c r="D23" s="443"/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  <c r="R23" s="443"/>
      <c r="S23" s="443"/>
      <c r="T23" s="444"/>
    </row>
    <row r="24" spans="1:20" x14ac:dyDescent="0.25">
      <c r="A24" s="123">
        <v>13</v>
      </c>
      <c r="B24" s="124" t="s">
        <v>85</v>
      </c>
      <c r="C24" s="125">
        <v>601329</v>
      </c>
      <c r="D24" s="125">
        <v>29447</v>
      </c>
      <c r="E24" s="126">
        <v>4.8969865082176316</v>
      </c>
      <c r="F24" s="125">
        <v>1352328</v>
      </c>
      <c r="G24" s="125">
        <v>23265</v>
      </c>
      <c r="H24" s="126">
        <v>1.7203666566099347</v>
      </c>
      <c r="I24" s="125">
        <v>175964</v>
      </c>
      <c r="J24" s="125">
        <v>1672</v>
      </c>
      <c r="K24" s="126">
        <v>0.9501943579368507</v>
      </c>
      <c r="L24" s="125">
        <v>145080</v>
      </c>
      <c r="M24" s="125">
        <v>3359</v>
      </c>
      <c r="N24" s="126">
        <v>2.3152743314033639</v>
      </c>
      <c r="O24" s="125">
        <v>2274701</v>
      </c>
      <c r="P24" s="125">
        <v>57743</v>
      </c>
      <c r="Q24" s="126">
        <v>2.5384874759363978</v>
      </c>
      <c r="R24" s="125">
        <v>3992585</v>
      </c>
      <c r="S24" s="125">
        <v>87847</v>
      </c>
      <c r="T24" s="126">
        <v>2.2002537203340693</v>
      </c>
    </row>
    <row r="25" spans="1:20" x14ac:dyDescent="0.25">
      <c r="A25" s="123">
        <v>14</v>
      </c>
      <c r="B25" s="124" t="s">
        <v>86</v>
      </c>
      <c r="C25" s="125">
        <v>46377</v>
      </c>
      <c r="D25" s="125">
        <v>3253</v>
      </c>
      <c r="E25" s="126">
        <v>7.0142527545981848</v>
      </c>
      <c r="F25" s="125">
        <v>153768</v>
      </c>
      <c r="G25" s="125">
        <v>7673</v>
      </c>
      <c r="H25" s="126">
        <v>4.9899849123354665</v>
      </c>
      <c r="I25" s="125">
        <v>6899</v>
      </c>
      <c r="J25" s="125">
        <v>195</v>
      </c>
      <c r="K25" s="126">
        <v>2.8264965937092335</v>
      </c>
      <c r="L25" s="125">
        <v>75156</v>
      </c>
      <c r="M25" s="125">
        <v>4408</v>
      </c>
      <c r="N25" s="126">
        <v>5.8651338549151104</v>
      </c>
      <c r="O25" s="125">
        <v>282200</v>
      </c>
      <c r="P25" s="125">
        <v>15529</v>
      </c>
      <c r="Q25" s="126">
        <v>5.5028348688873141</v>
      </c>
      <c r="R25" s="125">
        <v>608462</v>
      </c>
      <c r="S25" s="125">
        <v>22736</v>
      </c>
      <c r="T25" s="126">
        <v>3.7366343337792665</v>
      </c>
    </row>
    <row r="26" spans="1:20" x14ac:dyDescent="0.25">
      <c r="A26" s="123">
        <v>15</v>
      </c>
      <c r="B26" s="124" t="s">
        <v>87</v>
      </c>
      <c r="C26" s="125">
        <v>8659</v>
      </c>
      <c r="D26" s="125">
        <v>1340</v>
      </c>
      <c r="E26" s="126">
        <v>15.475228086384108</v>
      </c>
      <c r="F26" s="125">
        <v>1342</v>
      </c>
      <c r="G26" s="125">
        <v>86</v>
      </c>
      <c r="H26" s="126">
        <v>6.4083457526080476</v>
      </c>
      <c r="I26" s="125">
        <v>0</v>
      </c>
      <c r="J26" s="125">
        <v>0</v>
      </c>
      <c r="K26" s="126">
        <v>0</v>
      </c>
      <c r="L26" s="125">
        <v>64</v>
      </c>
      <c r="M26" s="125">
        <v>59</v>
      </c>
      <c r="N26" s="126">
        <v>92.1875</v>
      </c>
      <c r="O26" s="125">
        <v>10065</v>
      </c>
      <c r="P26" s="125">
        <v>1485</v>
      </c>
      <c r="Q26" s="126">
        <v>14.754098360655737</v>
      </c>
      <c r="R26" s="125">
        <v>22797</v>
      </c>
      <c r="S26" s="125">
        <v>2154</v>
      </c>
      <c r="T26" s="126">
        <v>9.448611659428872</v>
      </c>
    </row>
    <row r="27" spans="1:20" x14ac:dyDescent="0.25">
      <c r="A27" s="123">
        <v>16</v>
      </c>
      <c r="B27" s="124" t="s">
        <v>88</v>
      </c>
      <c r="C27" s="125">
        <v>1180</v>
      </c>
      <c r="D27" s="125">
        <v>0</v>
      </c>
      <c r="E27" s="126">
        <v>0</v>
      </c>
      <c r="F27" s="125">
        <v>98960</v>
      </c>
      <c r="G27" s="125">
        <v>2628</v>
      </c>
      <c r="H27" s="126">
        <v>2.6556184316895717</v>
      </c>
      <c r="I27" s="125">
        <v>7081</v>
      </c>
      <c r="J27" s="125">
        <v>0</v>
      </c>
      <c r="K27" s="126">
        <v>0</v>
      </c>
      <c r="L27" s="125">
        <v>1011</v>
      </c>
      <c r="M27" s="125">
        <v>88</v>
      </c>
      <c r="N27" s="126">
        <v>8.7042532146389711</v>
      </c>
      <c r="O27" s="125">
        <v>108232</v>
      </c>
      <c r="P27" s="125">
        <v>2717</v>
      </c>
      <c r="Q27" s="126">
        <v>2.5103481410303794</v>
      </c>
      <c r="R27" s="125">
        <v>142686</v>
      </c>
      <c r="S27" s="125">
        <v>4198</v>
      </c>
      <c r="T27" s="126">
        <v>2.9421246653490885</v>
      </c>
    </row>
    <row r="28" spans="1:20" x14ac:dyDescent="0.25">
      <c r="A28" s="123">
        <v>17</v>
      </c>
      <c r="B28" s="124" t="s">
        <v>89</v>
      </c>
      <c r="C28" s="125">
        <v>87617</v>
      </c>
      <c r="D28" s="125">
        <v>3056</v>
      </c>
      <c r="E28" s="126">
        <v>3.4879075978406018</v>
      </c>
      <c r="F28" s="125">
        <v>61633</v>
      </c>
      <c r="G28" s="125">
        <v>2331</v>
      </c>
      <c r="H28" s="126">
        <v>3.7820648029464734</v>
      </c>
      <c r="I28" s="125">
        <v>47</v>
      </c>
      <c r="J28" s="125">
        <v>0</v>
      </c>
      <c r="K28" s="126">
        <v>0</v>
      </c>
      <c r="L28" s="125">
        <v>65678</v>
      </c>
      <c r="M28" s="125">
        <v>854</v>
      </c>
      <c r="N28" s="126">
        <v>1.3002831998538324</v>
      </c>
      <c r="O28" s="125">
        <v>214975</v>
      </c>
      <c r="P28" s="125">
        <v>6241</v>
      </c>
      <c r="Q28" s="126">
        <v>2.9031282707291544</v>
      </c>
      <c r="R28" s="125">
        <v>331723</v>
      </c>
      <c r="S28" s="125">
        <v>8748</v>
      </c>
      <c r="T28" s="126">
        <v>2.6371400234533029</v>
      </c>
    </row>
    <row r="29" spans="1:20" x14ac:dyDescent="0.25">
      <c r="A29" s="123">
        <v>18</v>
      </c>
      <c r="B29" s="124" t="s">
        <v>90</v>
      </c>
      <c r="C29" s="125">
        <v>918</v>
      </c>
      <c r="D29" s="125">
        <v>918</v>
      </c>
      <c r="E29" s="126">
        <v>100</v>
      </c>
      <c r="F29" s="125">
        <v>162</v>
      </c>
      <c r="G29" s="125">
        <v>17</v>
      </c>
      <c r="H29" s="126">
        <v>10.493827160493826</v>
      </c>
      <c r="I29" s="125">
        <v>0</v>
      </c>
      <c r="J29" s="125">
        <v>0</v>
      </c>
      <c r="K29" s="126">
        <v>0</v>
      </c>
      <c r="L29" s="125">
        <v>99</v>
      </c>
      <c r="M29" s="125">
        <v>10</v>
      </c>
      <c r="N29" s="126">
        <v>10.1010101010101</v>
      </c>
      <c r="O29" s="125">
        <v>1179</v>
      </c>
      <c r="P29" s="125">
        <v>944</v>
      </c>
      <c r="Q29" s="126">
        <v>80.067854113655642</v>
      </c>
      <c r="R29" s="125">
        <v>4073</v>
      </c>
      <c r="S29" s="125">
        <v>961</v>
      </c>
      <c r="T29" s="126">
        <v>23.594402160569608</v>
      </c>
    </row>
    <row r="30" spans="1:20" x14ac:dyDescent="0.25">
      <c r="A30" s="123">
        <v>19</v>
      </c>
      <c r="B30" s="124" t="s">
        <v>91</v>
      </c>
      <c r="C30" s="125">
        <v>6271</v>
      </c>
      <c r="D30" s="125">
        <v>148</v>
      </c>
      <c r="E30" s="126">
        <v>2.3600701642481261</v>
      </c>
      <c r="F30" s="125">
        <v>41850</v>
      </c>
      <c r="G30" s="125">
        <v>202</v>
      </c>
      <c r="H30" s="126">
        <v>0.4826762246117085</v>
      </c>
      <c r="I30" s="125">
        <v>18417</v>
      </c>
      <c r="J30" s="125">
        <v>0</v>
      </c>
      <c r="K30" s="126">
        <v>0</v>
      </c>
      <c r="L30" s="125">
        <v>1630</v>
      </c>
      <c r="M30" s="125">
        <v>17</v>
      </c>
      <c r="N30" s="126">
        <v>1.0429447852760736</v>
      </c>
      <c r="O30" s="125">
        <v>68168</v>
      </c>
      <c r="P30" s="125">
        <v>367</v>
      </c>
      <c r="Q30" s="126">
        <v>0.53837577749090482</v>
      </c>
      <c r="R30" s="125">
        <v>289254</v>
      </c>
      <c r="S30" s="125">
        <v>891</v>
      </c>
      <c r="T30" s="126">
        <v>0.30803376962807777</v>
      </c>
    </row>
    <row r="31" spans="1:20" x14ac:dyDescent="0.25">
      <c r="A31" s="123">
        <v>20</v>
      </c>
      <c r="B31" s="124" t="s">
        <v>92</v>
      </c>
      <c r="C31" s="125">
        <v>1924786</v>
      </c>
      <c r="D31" s="125">
        <v>118624</v>
      </c>
      <c r="E31" s="126">
        <v>6.1629708445510305</v>
      </c>
      <c r="F31" s="125">
        <v>3683857</v>
      </c>
      <c r="G31" s="125">
        <v>27485</v>
      </c>
      <c r="H31" s="126">
        <v>0.74609302152607992</v>
      </c>
      <c r="I31" s="125">
        <v>648350</v>
      </c>
      <c r="J31" s="125">
        <v>1115</v>
      </c>
      <c r="K31" s="126">
        <v>0.17197501349579702</v>
      </c>
      <c r="L31" s="125">
        <v>1024271</v>
      </c>
      <c r="M31" s="125">
        <v>7454</v>
      </c>
      <c r="N31" s="126">
        <v>0.72773709301542278</v>
      </c>
      <c r="O31" s="125">
        <v>7281264</v>
      </c>
      <c r="P31" s="125">
        <v>154678</v>
      </c>
      <c r="Q31" s="126">
        <v>2.1243289626636255</v>
      </c>
      <c r="R31" s="125">
        <v>12306028</v>
      </c>
      <c r="S31" s="125">
        <v>185876</v>
      </c>
      <c r="T31" s="126">
        <v>1.5104467501617906</v>
      </c>
    </row>
    <row r="32" spans="1:20" x14ac:dyDescent="0.25">
      <c r="A32" s="123">
        <v>21</v>
      </c>
      <c r="B32" s="108" t="s">
        <v>93</v>
      </c>
      <c r="C32" s="125">
        <v>1224638</v>
      </c>
      <c r="D32" s="125">
        <v>93121</v>
      </c>
      <c r="E32" s="126">
        <v>7.6039613338798899</v>
      </c>
      <c r="F32" s="125">
        <v>3109843</v>
      </c>
      <c r="G32" s="125">
        <v>13759</v>
      </c>
      <c r="H32" s="126">
        <v>0.4424339106507949</v>
      </c>
      <c r="I32" s="125">
        <v>272415</v>
      </c>
      <c r="J32" s="125">
        <v>431</v>
      </c>
      <c r="K32" s="126">
        <v>0.15821448892315035</v>
      </c>
      <c r="L32" s="125">
        <v>128456</v>
      </c>
      <c r="M32" s="125">
        <v>2160</v>
      </c>
      <c r="N32" s="126">
        <v>1.6815096219717258</v>
      </c>
      <c r="O32" s="125">
        <v>4735352</v>
      </c>
      <c r="P32" s="125">
        <v>109471</v>
      </c>
      <c r="Q32" s="126">
        <v>2.3117816795879169</v>
      </c>
      <c r="R32" s="125">
        <v>7465938</v>
      </c>
      <c r="S32" s="125">
        <v>135018</v>
      </c>
      <c r="T32" s="126">
        <v>1.808453271377287</v>
      </c>
    </row>
    <row r="33" spans="1:20" x14ac:dyDescent="0.25">
      <c r="A33" s="123">
        <v>22</v>
      </c>
      <c r="B33" s="124" t="s">
        <v>94</v>
      </c>
      <c r="C33" s="125">
        <v>130255</v>
      </c>
      <c r="D33" s="125">
        <v>17262</v>
      </c>
      <c r="E33" s="126">
        <v>13.25246631607232</v>
      </c>
      <c r="F33" s="125">
        <v>97158</v>
      </c>
      <c r="G33" s="125">
        <v>2593</v>
      </c>
      <c r="H33" s="126">
        <v>2.6688486794705528</v>
      </c>
      <c r="I33" s="125">
        <v>11170</v>
      </c>
      <c r="J33" s="125">
        <v>0</v>
      </c>
      <c r="K33" s="126">
        <v>0</v>
      </c>
      <c r="L33" s="125">
        <v>57736</v>
      </c>
      <c r="M33" s="125">
        <v>435</v>
      </c>
      <c r="N33" s="126">
        <v>0.75342940279894688</v>
      </c>
      <c r="O33" s="125">
        <v>296319</v>
      </c>
      <c r="P33" s="125">
        <v>20290</v>
      </c>
      <c r="Q33" s="126">
        <v>6.847350321781593</v>
      </c>
      <c r="R33" s="125">
        <v>622364</v>
      </c>
      <c r="S33" s="125">
        <v>23658</v>
      </c>
      <c r="T33" s="126">
        <v>3.8013124152425268</v>
      </c>
    </row>
    <row r="34" spans="1:20" x14ac:dyDescent="0.25">
      <c r="A34" s="123">
        <v>23</v>
      </c>
      <c r="B34" s="124" t="s">
        <v>95</v>
      </c>
      <c r="C34" s="125">
        <v>166732</v>
      </c>
      <c r="D34" s="125">
        <v>1983</v>
      </c>
      <c r="E34" s="126">
        <v>1.1893337811577862</v>
      </c>
      <c r="F34" s="125">
        <v>408576</v>
      </c>
      <c r="G34" s="125">
        <v>2969</v>
      </c>
      <c r="H34" s="126">
        <v>0.72667019110275688</v>
      </c>
      <c r="I34" s="125">
        <v>10946</v>
      </c>
      <c r="J34" s="125">
        <v>0</v>
      </c>
      <c r="K34" s="126">
        <v>0</v>
      </c>
      <c r="L34" s="125">
        <v>65068</v>
      </c>
      <c r="M34" s="125">
        <v>1462</v>
      </c>
      <c r="N34" s="126">
        <v>2.2468801868814166</v>
      </c>
      <c r="O34" s="125">
        <v>651322</v>
      </c>
      <c r="P34" s="125">
        <v>6414</v>
      </c>
      <c r="Q34" s="126">
        <v>0.98476636748029389</v>
      </c>
      <c r="R34" s="125">
        <v>1218834</v>
      </c>
      <c r="S34" s="125">
        <v>16015</v>
      </c>
      <c r="T34" s="126">
        <v>1.313960719835515</v>
      </c>
    </row>
    <row r="35" spans="1:20" x14ac:dyDescent="0.25">
      <c r="A35" s="123">
        <v>24</v>
      </c>
      <c r="B35" s="124" t="s">
        <v>96</v>
      </c>
      <c r="C35" s="125">
        <v>227510</v>
      </c>
      <c r="D35" s="125">
        <v>10665</v>
      </c>
      <c r="E35" s="126">
        <v>4.6877060348995654</v>
      </c>
      <c r="F35" s="125">
        <v>622461</v>
      </c>
      <c r="G35" s="125">
        <v>6150</v>
      </c>
      <c r="H35" s="126">
        <v>0.98801370688284096</v>
      </c>
      <c r="I35" s="125">
        <v>26336</v>
      </c>
      <c r="J35" s="125">
        <v>93</v>
      </c>
      <c r="K35" s="126">
        <v>0.3531287970838396</v>
      </c>
      <c r="L35" s="125">
        <v>27781</v>
      </c>
      <c r="M35" s="125">
        <v>58</v>
      </c>
      <c r="N35" s="126">
        <v>0.20877578200928693</v>
      </c>
      <c r="O35" s="125">
        <v>904088</v>
      </c>
      <c r="P35" s="125">
        <v>16965</v>
      </c>
      <c r="Q35" s="126">
        <v>1.8764766261691341</v>
      </c>
      <c r="R35" s="125">
        <v>1587532</v>
      </c>
      <c r="S35" s="125">
        <v>18772</v>
      </c>
      <c r="T35" s="126">
        <v>1.1824643534744497</v>
      </c>
    </row>
    <row r="36" spans="1:20" x14ac:dyDescent="0.25">
      <c r="A36" s="123">
        <v>25</v>
      </c>
      <c r="B36" s="131" t="s">
        <v>97</v>
      </c>
      <c r="C36" s="125">
        <v>2418</v>
      </c>
      <c r="D36" s="125">
        <v>0</v>
      </c>
      <c r="E36" s="126">
        <v>0</v>
      </c>
      <c r="F36" s="125">
        <v>2030</v>
      </c>
      <c r="G36" s="125">
        <v>68</v>
      </c>
      <c r="H36" s="126">
        <v>3.3497536945812807</v>
      </c>
      <c r="I36" s="125">
        <v>1169</v>
      </c>
      <c r="J36" s="125">
        <v>0</v>
      </c>
      <c r="K36" s="126">
        <v>0</v>
      </c>
      <c r="L36" s="125">
        <v>1233</v>
      </c>
      <c r="M36" s="125">
        <v>4</v>
      </c>
      <c r="N36" s="126">
        <v>0.32441200324412001</v>
      </c>
      <c r="O36" s="125">
        <v>6850</v>
      </c>
      <c r="P36" s="125">
        <v>72</v>
      </c>
      <c r="Q36" s="126">
        <v>1.051094890510949</v>
      </c>
      <c r="R36" s="125">
        <v>12610</v>
      </c>
      <c r="S36" s="125">
        <v>187</v>
      </c>
      <c r="T36" s="126">
        <v>1.4829500396510706</v>
      </c>
    </row>
    <row r="37" spans="1:20" x14ac:dyDescent="0.25">
      <c r="A37" s="123">
        <v>26</v>
      </c>
      <c r="B37" s="131" t="s">
        <v>98</v>
      </c>
      <c r="C37" s="125">
        <v>4545</v>
      </c>
      <c r="D37" s="125">
        <v>4481</v>
      </c>
      <c r="E37" s="126">
        <v>98.59185918591858</v>
      </c>
      <c r="F37" s="125">
        <v>12469</v>
      </c>
      <c r="G37" s="125">
        <v>3298</v>
      </c>
      <c r="H37" s="126">
        <v>26.449594995589063</v>
      </c>
      <c r="I37" s="125">
        <v>12726</v>
      </c>
      <c r="J37" s="125">
        <v>0</v>
      </c>
      <c r="K37" s="126">
        <v>0</v>
      </c>
      <c r="L37" s="125">
        <v>3034</v>
      </c>
      <c r="M37" s="125">
        <v>470</v>
      </c>
      <c r="N37" s="126">
        <v>15.491100856954516</v>
      </c>
      <c r="O37" s="125">
        <v>32774</v>
      </c>
      <c r="P37" s="125">
        <v>8249</v>
      </c>
      <c r="Q37" s="126">
        <v>25.169341551229632</v>
      </c>
      <c r="R37" s="125">
        <v>52419</v>
      </c>
      <c r="S37" s="125">
        <v>11142</v>
      </c>
      <c r="T37" s="126">
        <v>21.255651576718364</v>
      </c>
    </row>
    <row r="38" spans="1:20" x14ac:dyDescent="0.25">
      <c r="A38" s="123">
        <v>27</v>
      </c>
      <c r="B38" s="131" t="s">
        <v>99</v>
      </c>
      <c r="C38" s="125">
        <v>2</v>
      </c>
      <c r="D38" s="125">
        <v>2</v>
      </c>
      <c r="E38" s="126">
        <v>100</v>
      </c>
      <c r="F38" s="125">
        <v>1832</v>
      </c>
      <c r="G38" s="125">
        <v>0</v>
      </c>
      <c r="H38" s="126">
        <v>0</v>
      </c>
      <c r="I38" s="125">
        <v>0</v>
      </c>
      <c r="J38" s="125">
        <v>0</v>
      </c>
      <c r="K38" s="126" t="e">
        <v>#DIV/0!</v>
      </c>
      <c r="L38" s="125">
        <v>49</v>
      </c>
      <c r="M38" s="125">
        <v>0</v>
      </c>
      <c r="N38" s="126">
        <v>0</v>
      </c>
      <c r="O38" s="125">
        <v>1883</v>
      </c>
      <c r="P38" s="125">
        <v>2</v>
      </c>
      <c r="Q38" s="126">
        <v>0.10621348911311737</v>
      </c>
      <c r="R38" s="125">
        <v>9182</v>
      </c>
      <c r="S38" s="125">
        <v>4</v>
      </c>
      <c r="T38" s="126">
        <v>4.3563493792202139E-2</v>
      </c>
    </row>
    <row r="39" spans="1:20" x14ac:dyDescent="0.25">
      <c r="A39" s="123">
        <v>28</v>
      </c>
      <c r="B39" s="131" t="s">
        <v>100</v>
      </c>
      <c r="C39" s="125">
        <v>462960</v>
      </c>
      <c r="D39" s="125">
        <v>19069</v>
      </c>
      <c r="E39" s="126">
        <v>4.1189303611543107</v>
      </c>
      <c r="F39" s="125">
        <v>1086029</v>
      </c>
      <c r="G39" s="125">
        <v>17680</v>
      </c>
      <c r="H39" s="126">
        <v>1.6279491615785582</v>
      </c>
      <c r="I39" s="125">
        <v>141275</v>
      </c>
      <c r="J39" s="125">
        <v>816</v>
      </c>
      <c r="K39" s="126">
        <v>0.57759688550698995</v>
      </c>
      <c r="L39" s="125">
        <v>7014</v>
      </c>
      <c r="M39" s="125">
        <v>7</v>
      </c>
      <c r="N39" s="126">
        <v>9.9800399201596807E-2</v>
      </c>
      <c r="O39" s="125">
        <v>1697278</v>
      </c>
      <c r="P39" s="125">
        <v>37571</v>
      </c>
      <c r="Q39" s="126">
        <v>2.2136031928770659</v>
      </c>
      <c r="R39" s="125">
        <v>2681425</v>
      </c>
      <c r="S39" s="125">
        <v>46052</v>
      </c>
      <c r="T39" s="126">
        <v>1.7174450152437604</v>
      </c>
    </row>
    <row r="40" spans="1:20" x14ac:dyDescent="0.25">
      <c r="A40" s="123">
        <v>29</v>
      </c>
      <c r="B40" s="131" t="s">
        <v>101</v>
      </c>
      <c r="C40" s="125">
        <v>8750</v>
      </c>
      <c r="D40" s="125">
        <v>0</v>
      </c>
      <c r="E40" s="126">
        <v>0</v>
      </c>
      <c r="F40" s="125">
        <v>17994</v>
      </c>
      <c r="G40" s="125">
        <v>522</v>
      </c>
      <c r="H40" s="126">
        <v>2.9009669889963323</v>
      </c>
      <c r="I40" s="125">
        <v>1893</v>
      </c>
      <c r="J40" s="125">
        <v>0</v>
      </c>
      <c r="K40" s="126">
        <v>0</v>
      </c>
      <c r="L40" s="125">
        <v>15</v>
      </c>
      <c r="M40" s="125">
        <v>0</v>
      </c>
      <c r="N40" s="126">
        <v>0</v>
      </c>
      <c r="O40" s="125">
        <v>28652</v>
      </c>
      <c r="P40" s="125">
        <v>522</v>
      </c>
      <c r="Q40" s="126">
        <v>1.8218623481781377</v>
      </c>
      <c r="R40" s="125">
        <v>28884</v>
      </c>
      <c r="S40" s="125">
        <v>551</v>
      </c>
      <c r="T40" s="126">
        <v>1.9076305220883536</v>
      </c>
    </row>
    <row r="41" spans="1:20" x14ac:dyDescent="0.25">
      <c r="A41" s="123">
        <v>30</v>
      </c>
      <c r="B41" s="131" t="s">
        <v>102</v>
      </c>
      <c r="C41" s="125">
        <v>152653</v>
      </c>
      <c r="D41" s="125">
        <v>6257</v>
      </c>
      <c r="E41" s="126">
        <v>4.0988385423149234</v>
      </c>
      <c r="F41" s="125">
        <v>42496</v>
      </c>
      <c r="G41" s="125">
        <v>617</v>
      </c>
      <c r="H41" s="126">
        <v>1.4519013554216869</v>
      </c>
      <c r="I41" s="125">
        <v>1318</v>
      </c>
      <c r="J41" s="125">
        <v>0</v>
      </c>
      <c r="K41" s="126">
        <v>0</v>
      </c>
      <c r="L41" s="125">
        <v>5453</v>
      </c>
      <c r="M41" s="125">
        <v>157</v>
      </c>
      <c r="N41" s="126">
        <v>2.8791490922428022</v>
      </c>
      <c r="O41" s="125">
        <v>201920</v>
      </c>
      <c r="P41" s="125">
        <v>7031</v>
      </c>
      <c r="Q41" s="126">
        <v>3.4820721077654517</v>
      </c>
      <c r="R41" s="125">
        <v>240798</v>
      </c>
      <c r="S41" s="125">
        <v>8140</v>
      </c>
      <c r="T41" s="126">
        <v>3.3804267477304628</v>
      </c>
    </row>
    <row r="42" spans="1:20" x14ac:dyDescent="0.25">
      <c r="A42" s="123">
        <v>31</v>
      </c>
      <c r="B42" s="131" t="s">
        <v>103</v>
      </c>
      <c r="C42" s="125">
        <v>976</v>
      </c>
      <c r="D42" s="125">
        <v>0</v>
      </c>
      <c r="E42" s="126">
        <v>0</v>
      </c>
      <c r="F42" s="125">
        <v>478</v>
      </c>
      <c r="G42" s="125">
        <v>16</v>
      </c>
      <c r="H42" s="126">
        <v>3.3472803347280333</v>
      </c>
      <c r="I42" s="125">
        <v>1533</v>
      </c>
      <c r="J42" s="125">
        <v>0</v>
      </c>
      <c r="K42" s="126">
        <v>0</v>
      </c>
      <c r="L42" s="125">
        <v>320</v>
      </c>
      <c r="M42" s="125">
        <v>0</v>
      </c>
      <c r="N42" s="126">
        <v>0</v>
      </c>
      <c r="O42" s="125">
        <v>3307</v>
      </c>
      <c r="P42" s="125">
        <v>16</v>
      </c>
      <c r="Q42" s="126">
        <v>0.48382219534321136</v>
      </c>
      <c r="R42" s="125">
        <v>22997</v>
      </c>
      <c r="S42" s="125">
        <v>90</v>
      </c>
      <c r="T42" s="126">
        <v>0.39135539418184984</v>
      </c>
    </row>
    <row r="43" spans="1:20" x14ac:dyDescent="0.25">
      <c r="A43" s="123">
        <v>32</v>
      </c>
      <c r="B43" s="131" t="s">
        <v>104</v>
      </c>
      <c r="C43" s="125">
        <v>0</v>
      </c>
      <c r="D43" s="125">
        <v>0</v>
      </c>
      <c r="E43" s="126">
        <v>0</v>
      </c>
      <c r="F43" s="125">
        <v>2903</v>
      </c>
      <c r="G43" s="125">
        <v>0</v>
      </c>
      <c r="H43" s="126">
        <v>0</v>
      </c>
      <c r="I43" s="125">
        <v>0</v>
      </c>
      <c r="J43" s="125">
        <v>0</v>
      </c>
      <c r="K43" s="126">
        <v>0</v>
      </c>
      <c r="L43" s="125">
        <v>679</v>
      </c>
      <c r="M43" s="125">
        <v>0</v>
      </c>
      <c r="N43" s="126">
        <v>0</v>
      </c>
      <c r="O43" s="125">
        <v>3582</v>
      </c>
      <c r="P43" s="125">
        <v>0</v>
      </c>
      <c r="Q43" s="126">
        <v>0</v>
      </c>
      <c r="R43" s="125">
        <v>6700</v>
      </c>
      <c r="S43" s="125">
        <v>0</v>
      </c>
      <c r="T43" s="126">
        <v>0</v>
      </c>
    </row>
    <row r="44" spans="1:20" x14ac:dyDescent="0.25">
      <c r="A44" s="123">
        <v>33</v>
      </c>
      <c r="B44" s="131" t="s">
        <v>105</v>
      </c>
      <c r="C44" s="125">
        <v>249546</v>
      </c>
      <c r="D44" s="125">
        <v>6375</v>
      </c>
      <c r="E44" s="126">
        <v>2.5546392248322953</v>
      </c>
      <c r="F44" s="125">
        <v>404537</v>
      </c>
      <c r="G44" s="125">
        <v>4784</v>
      </c>
      <c r="H44" s="126">
        <v>1.1825865124821711</v>
      </c>
      <c r="I44" s="125">
        <v>65006</v>
      </c>
      <c r="J44" s="125">
        <v>173</v>
      </c>
      <c r="K44" s="126">
        <v>0.26612928037411931</v>
      </c>
      <c r="L44" s="125">
        <v>15357</v>
      </c>
      <c r="M44" s="125">
        <v>474</v>
      </c>
      <c r="N44" s="126">
        <v>3.086540339910139</v>
      </c>
      <c r="O44" s="125">
        <v>734446</v>
      </c>
      <c r="P44" s="125">
        <v>11805</v>
      </c>
      <c r="Q44" s="126">
        <v>1.6073339632866133</v>
      </c>
      <c r="R44" s="125">
        <v>1059060</v>
      </c>
      <c r="S44" s="125">
        <v>15567</v>
      </c>
      <c r="T44" s="126">
        <v>1.4698883915925443</v>
      </c>
    </row>
    <row r="45" spans="1:20" x14ac:dyDescent="0.25">
      <c r="A45" s="123">
        <v>34</v>
      </c>
      <c r="B45" s="131" t="s">
        <v>106</v>
      </c>
      <c r="C45" s="125">
        <v>91</v>
      </c>
      <c r="D45" s="125">
        <v>24</v>
      </c>
      <c r="E45" s="126">
        <v>26.373626373626372</v>
      </c>
      <c r="F45" s="125">
        <v>1232</v>
      </c>
      <c r="G45" s="125">
        <v>419</v>
      </c>
      <c r="H45" s="126">
        <v>34.009740259740262</v>
      </c>
      <c r="I45" s="125">
        <v>0</v>
      </c>
      <c r="J45" s="125">
        <v>0</v>
      </c>
      <c r="K45" s="126">
        <v>0</v>
      </c>
      <c r="L45" s="125">
        <v>1659</v>
      </c>
      <c r="M45" s="125">
        <v>60</v>
      </c>
      <c r="N45" s="126">
        <v>3.6166365280289332</v>
      </c>
      <c r="O45" s="125">
        <v>2982</v>
      </c>
      <c r="P45" s="125">
        <v>503</v>
      </c>
      <c r="Q45" s="126">
        <v>16.867873910127432</v>
      </c>
      <c r="R45" s="125">
        <v>7331</v>
      </c>
      <c r="S45" s="125">
        <v>904</v>
      </c>
      <c r="T45" s="126">
        <v>12.331196289728549</v>
      </c>
    </row>
    <row r="46" spans="1:20" x14ac:dyDescent="0.25">
      <c r="A46" s="127" t="s">
        <v>390</v>
      </c>
      <c r="B46" s="128" t="s">
        <v>83</v>
      </c>
      <c r="C46" s="129">
        <v>5308213</v>
      </c>
      <c r="D46" s="129">
        <v>316025</v>
      </c>
      <c r="E46" s="130">
        <v>5.9535101549240776</v>
      </c>
      <c r="F46" s="129">
        <v>11203938</v>
      </c>
      <c r="G46" s="129">
        <v>116562</v>
      </c>
      <c r="H46" s="130">
        <v>1.0403663426198895</v>
      </c>
      <c r="I46" s="129">
        <v>1402545</v>
      </c>
      <c r="J46" s="129">
        <v>4495</v>
      </c>
      <c r="K46" s="130">
        <v>0.3204888256704776</v>
      </c>
      <c r="L46" s="129">
        <v>1626843</v>
      </c>
      <c r="M46" s="129">
        <v>21536</v>
      </c>
      <c r="N46" s="130">
        <v>1.3237909251230757</v>
      </c>
      <c r="O46" s="129">
        <v>19541539</v>
      </c>
      <c r="P46" s="129">
        <v>458615</v>
      </c>
      <c r="Q46" s="130">
        <v>2.3468724750901142</v>
      </c>
      <c r="R46" s="129">
        <v>32713682</v>
      </c>
      <c r="S46" s="129">
        <v>589511</v>
      </c>
      <c r="T46" s="130">
        <v>1.802031944921394</v>
      </c>
    </row>
    <row r="47" spans="1:20" x14ac:dyDescent="0.25">
      <c r="A47" s="127" t="s">
        <v>366</v>
      </c>
      <c r="B47" s="128" t="s">
        <v>368</v>
      </c>
      <c r="C47" s="129">
        <v>14223628</v>
      </c>
      <c r="D47" s="129">
        <v>1139225</v>
      </c>
      <c r="E47" s="130">
        <v>8.0093841036900013</v>
      </c>
      <c r="F47" s="129">
        <v>18075360</v>
      </c>
      <c r="G47" s="129">
        <v>338263</v>
      </c>
      <c r="H47" s="130">
        <v>1.8714039443751052</v>
      </c>
      <c r="I47" s="129">
        <v>5359679</v>
      </c>
      <c r="J47" s="129">
        <v>92492</v>
      </c>
      <c r="K47" s="130">
        <v>1.7257003637717856</v>
      </c>
      <c r="L47" s="129">
        <v>5292430</v>
      </c>
      <c r="M47" s="129">
        <v>57437</v>
      </c>
      <c r="N47" s="130">
        <v>1.0852670701360243</v>
      </c>
      <c r="O47" s="129">
        <v>42951097</v>
      </c>
      <c r="P47" s="129">
        <v>1627670</v>
      </c>
      <c r="Q47" s="130">
        <v>3.7895888898949428</v>
      </c>
      <c r="R47" s="129">
        <v>73501599</v>
      </c>
      <c r="S47" s="129">
        <v>1935201</v>
      </c>
      <c r="T47" s="130">
        <v>2.6328692522730015</v>
      </c>
    </row>
    <row r="48" spans="1:20" x14ac:dyDescent="0.25">
      <c r="A48" s="442" t="s">
        <v>112</v>
      </c>
      <c r="B48" s="443"/>
      <c r="C48" s="443"/>
      <c r="D48" s="443"/>
      <c r="E48" s="443"/>
      <c r="F48" s="443"/>
      <c r="G48" s="443"/>
      <c r="H48" s="443"/>
      <c r="I48" s="443"/>
      <c r="J48" s="443"/>
      <c r="K48" s="443"/>
      <c r="L48" s="443"/>
      <c r="M48" s="443"/>
      <c r="N48" s="443"/>
      <c r="O48" s="443"/>
      <c r="P48" s="443"/>
      <c r="Q48" s="443"/>
      <c r="R48" s="443"/>
      <c r="S48" s="443"/>
      <c r="T48" s="444"/>
    </row>
    <row r="49" spans="1:20" x14ac:dyDescent="0.25">
      <c r="A49" s="123">
        <v>35</v>
      </c>
      <c r="B49" s="124" t="s">
        <v>113</v>
      </c>
      <c r="C49" s="125">
        <v>3033059</v>
      </c>
      <c r="D49" s="125">
        <v>116738</v>
      </c>
      <c r="E49" s="126">
        <v>3.8488535831317492</v>
      </c>
      <c r="F49" s="125">
        <v>384980</v>
      </c>
      <c r="G49" s="125">
        <v>8329</v>
      </c>
      <c r="H49" s="126">
        <v>2.1634890124162292</v>
      </c>
      <c r="I49" s="125">
        <v>0</v>
      </c>
      <c r="J49" s="125">
        <v>0</v>
      </c>
      <c r="K49" s="126" t="e">
        <v>#DIV/0!</v>
      </c>
      <c r="L49" s="125">
        <v>312702</v>
      </c>
      <c r="M49" s="125">
        <v>1712</v>
      </c>
      <c r="N49" s="126">
        <v>0.54748610498173977</v>
      </c>
      <c r="O49" s="125">
        <v>3730741</v>
      </c>
      <c r="P49" s="125">
        <v>126778</v>
      </c>
      <c r="Q49" s="126">
        <v>3.3981989100824741</v>
      </c>
      <c r="R49" s="125">
        <v>4623137</v>
      </c>
      <c r="S49" s="125">
        <v>131151</v>
      </c>
      <c r="T49" s="126">
        <v>2.8368400071207058</v>
      </c>
    </row>
    <row r="50" spans="1:20" x14ac:dyDescent="0.25">
      <c r="A50" s="127" t="s">
        <v>367</v>
      </c>
      <c r="B50" s="128" t="s">
        <v>83</v>
      </c>
      <c r="C50" s="129">
        <v>3033059</v>
      </c>
      <c r="D50" s="129">
        <v>116738</v>
      </c>
      <c r="E50" s="130">
        <v>3.8488535831317492</v>
      </c>
      <c r="F50" s="129">
        <v>384980</v>
      </c>
      <c r="G50" s="129">
        <v>8329</v>
      </c>
      <c r="H50" s="130">
        <v>2.1634890124162292</v>
      </c>
      <c r="I50" s="129">
        <v>0</v>
      </c>
      <c r="J50" s="129">
        <v>0</v>
      </c>
      <c r="K50" s="130" t="e">
        <v>#DIV/0!</v>
      </c>
      <c r="L50" s="129">
        <v>312702</v>
      </c>
      <c r="M50" s="129">
        <v>1712</v>
      </c>
      <c r="N50" s="130">
        <v>0.54748610498173977</v>
      </c>
      <c r="O50" s="129">
        <v>3730741</v>
      </c>
      <c r="P50" s="129">
        <v>126779</v>
      </c>
      <c r="Q50" s="130">
        <v>3.3982257144090138</v>
      </c>
      <c r="R50" s="129">
        <v>4623137</v>
      </c>
      <c r="S50" s="129">
        <v>131151</v>
      </c>
      <c r="T50" s="130">
        <v>2.8368400071207058</v>
      </c>
    </row>
    <row r="51" spans="1:20" x14ac:dyDescent="0.25">
      <c r="A51" s="442" t="s">
        <v>370</v>
      </c>
      <c r="B51" s="443"/>
      <c r="C51" s="443"/>
      <c r="D51" s="443"/>
      <c r="E51" s="443"/>
      <c r="F51" s="443"/>
      <c r="G51" s="443"/>
      <c r="H51" s="443"/>
      <c r="I51" s="443"/>
      <c r="J51" s="443"/>
      <c r="K51" s="443"/>
      <c r="L51" s="443"/>
      <c r="M51" s="443"/>
      <c r="N51" s="443"/>
      <c r="O51" s="443"/>
      <c r="P51" s="443"/>
      <c r="Q51" s="443"/>
      <c r="R51" s="443"/>
      <c r="S51" s="443"/>
      <c r="T51" s="444"/>
    </row>
    <row r="52" spans="1:20" x14ac:dyDescent="0.25">
      <c r="A52" s="123">
        <v>37</v>
      </c>
      <c r="B52" s="124" t="s">
        <v>371</v>
      </c>
      <c r="C52" s="125">
        <v>1769195</v>
      </c>
      <c r="D52" s="125">
        <v>105944</v>
      </c>
      <c r="E52" s="126">
        <v>5.9882601974344265</v>
      </c>
      <c r="F52" s="125">
        <v>69533</v>
      </c>
      <c r="G52" s="125">
        <v>11204</v>
      </c>
      <c r="H52" s="126">
        <v>16.113212431507343</v>
      </c>
      <c r="I52" s="125">
        <v>0</v>
      </c>
      <c r="J52" s="125">
        <v>0</v>
      </c>
      <c r="K52" s="126">
        <v>0</v>
      </c>
      <c r="L52" s="125">
        <v>22731</v>
      </c>
      <c r="M52" s="125">
        <v>2844</v>
      </c>
      <c r="N52" s="126">
        <v>12.511548106110597</v>
      </c>
      <c r="O52" s="125">
        <v>1861459</v>
      </c>
      <c r="P52" s="125">
        <v>119992</v>
      </c>
      <c r="Q52" s="126">
        <v>6.4461263987012334</v>
      </c>
      <c r="R52" s="125">
        <v>2143803</v>
      </c>
      <c r="S52" s="125">
        <v>160373</v>
      </c>
      <c r="T52" s="126">
        <v>7.480771320872301</v>
      </c>
    </row>
    <row r="53" spans="1:20" x14ac:dyDescent="0.25">
      <c r="A53" s="123">
        <v>38</v>
      </c>
      <c r="B53" s="124" t="s">
        <v>372</v>
      </c>
      <c r="C53" s="125">
        <v>68681</v>
      </c>
      <c r="D53" s="125">
        <v>13446</v>
      </c>
      <c r="E53" s="126">
        <v>19.577466839446135</v>
      </c>
      <c r="F53" s="125">
        <v>2577</v>
      </c>
      <c r="G53" s="125">
        <v>515</v>
      </c>
      <c r="H53" s="126">
        <v>19.984478075281334</v>
      </c>
      <c r="I53" s="125">
        <v>18</v>
      </c>
      <c r="J53" s="125">
        <v>0</v>
      </c>
      <c r="K53" s="126">
        <v>0</v>
      </c>
      <c r="L53" s="125">
        <v>8933</v>
      </c>
      <c r="M53" s="125">
        <v>3400</v>
      </c>
      <c r="N53" s="126">
        <v>38.061121683644913</v>
      </c>
      <c r="O53" s="125">
        <v>80209</v>
      </c>
      <c r="P53" s="125">
        <v>17597</v>
      </c>
      <c r="Q53" s="126">
        <v>21.93893453353115</v>
      </c>
      <c r="R53" s="125">
        <v>86072</v>
      </c>
      <c r="S53" s="125">
        <v>18208</v>
      </c>
      <c r="T53" s="126">
        <v>21.15438237754438</v>
      </c>
    </row>
    <row r="54" spans="1:20" x14ac:dyDescent="0.25">
      <c r="A54" s="127" t="s">
        <v>369</v>
      </c>
      <c r="B54" s="128" t="s">
        <v>83</v>
      </c>
      <c r="C54" s="129">
        <v>1837876</v>
      </c>
      <c r="D54" s="129">
        <v>119390</v>
      </c>
      <c r="E54" s="130">
        <v>6.49608569892637</v>
      </c>
      <c r="F54" s="129">
        <v>72110</v>
      </c>
      <c r="G54" s="129">
        <v>11719</v>
      </c>
      <c r="H54" s="130">
        <v>16.251560116488697</v>
      </c>
      <c r="I54" s="129">
        <v>18</v>
      </c>
      <c r="J54" s="129">
        <v>0</v>
      </c>
      <c r="K54" s="130">
        <v>0</v>
      </c>
      <c r="L54" s="129">
        <v>31664</v>
      </c>
      <c r="M54" s="129">
        <v>6244</v>
      </c>
      <c r="N54" s="130">
        <v>19.71955533097524</v>
      </c>
      <c r="O54" s="129">
        <v>1941668</v>
      </c>
      <c r="P54" s="129">
        <v>137589</v>
      </c>
      <c r="Q54" s="130">
        <v>7.086123889356986</v>
      </c>
      <c r="R54" s="129">
        <v>2229875</v>
      </c>
      <c r="S54" s="129">
        <v>178581</v>
      </c>
      <c r="T54" s="130">
        <v>8.0085655025505922</v>
      </c>
    </row>
    <row r="55" spans="1:20" x14ac:dyDescent="0.25">
      <c r="A55" s="442" t="s">
        <v>374</v>
      </c>
      <c r="B55" s="443"/>
      <c r="C55" s="443"/>
      <c r="D55" s="443"/>
      <c r="E55" s="443"/>
      <c r="F55" s="443"/>
      <c r="G55" s="443"/>
      <c r="H55" s="443"/>
      <c r="I55" s="443"/>
      <c r="J55" s="443"/>
      <c r="K55" s="443"/>
      <c r="L55" s="443"/>
      <c r="M55" s="443"/>
      <c r="N55" s="443"/>
      <c r="O55" s="443"/>
      <c r="P55" s="443"/>
      <c r="Q55" s="443"/>
      <c r="R55" s="443"/>
      <c r="S55" s="443"/>
      <c r="T55" s="444"/>
    </row>
    <row r="56" spans="1:20" x14ac:dyDescent="0.25">
      <c r="A56" s="123">
        <v>39</v>
      </c>
      <c r="B56" s="124" t="s">
        <v>120</v>
      </c>
      <c r="C56" s="125">
        <v>513818</v>
      </c>
      <c r="D56" s="125">
        <v>9474</v>
      </c>
      <c r="E56" s="126">
        <v>1.8438435399304811</v>
      </c>
      <c r="F56" s="125">
        <v>1454329</v>
      </c>
      <c r="G56" s="125">
        <v>17725</v>
      </c>
      <c r="H56" s="126">
        <v>1.2187751189723921</v>
      </c>
      <c r="I56" s="125">
        <v>30380</v>
      </c>
      <c r="J56" s="125">
        <v>0</v>
      </c>
      <c r="K56" s="126">
        <v>0</v>
      </c>
      <c r="L56" s="125">
        <v>206456</v>
      </c>
      <c r="M56" s="125">
        <v>1846</v>
      </c>
      <c r="N56" s="126">
        <v>0.89413724958344643</v>
      </c>
      <c r="O56" s="125">
        <v>2204983</v>
      </c>
      <c r="P56" s="125">
        <v>29045</v>
      </c>
      <c r="Q56" s="126">
        <v>1.3172437157111867</v>
      </c>
      <c r="R56" s="125">
        <v>3629764</v>
      </c>
      <c r="S56" s="125">
        <v>54857</v>
      </c>
      <c r="T56" s="126">
        <v>1.5113103772035867</v>
      </c>
    </row>
    <row r="57" spans="1:20" x14ac:dyDescent="0.25">
      <c r="A57" s="123">
        <v>40</v>
      </c>
      <c r="B57" s="124" t="s">
        <v>121</v>
      </c>
      <c r="C57" s="125">
        <v>25123</v>
      </c>
      <c r="D57" s="125">
        <v>1372</v>
      </c>
      <c r="E57" s="126">
        <v>5.4611312343271106</v>
      </c>
      <c r="F57" s="125">
        <v>64896</v>
      </c>
      <c r="G57" s="125">
        <v>4591</v>
      </c>
      <c r="H57" s="126">
        <v>7.0743959566074945</v>
      </c>
      <c r="I57" s="125">
        <v>2883</v>
      </c>
      <c r="J57" s="125">
        <v>0</v>
      </c>
      <c r="K57" s="126">
        <v>0</v>
      </c>
      <c r="L57" s="125">
        <v>14054</v>
      </c>
      <c r="M57" s="125">
        <v>161</v>
      </c>
      <c r="N57" s="126">
        <v>1.1455813291589583</v>
      </c>
      <c r="O57" s="125">
        <v>106956</v>
      </c>
      <c r="P57" s="125">
        <v>6125</v>
      </c>
      <c r="Q57" s="126">
        <v>5.7266539511574859</v>
      </c>
      <c r="R57" s="125">
        <v>191038</v>
      </c>
      <c r="S57" s="125">
        <v>12632</v>
      </c>
      <c r="T57" s="126">
        <v>6.6122970299102795</v>
      </c>
    </row>
    <row r="58" spans="1:20" x14ac:dyDescent="0.25">
      <c r="A58" s="123">
        <v>41</v>
      </c>
      <c r="B58" s="124" t="s">
        <v>123</v>
      </c>
      <c r="C58" s="125">
        <v>33141</v>
      </c>
      <c r="D58" s="125">
        <v>2603</v>
      </c>
      <c r="E58" s="126">
        <v>7.8543194230711197</v>
      </c>
      <c r="F58" s="125">
        <v>78075</v>
      </c>
      <c r="G58" s="125">
        <v>637</v>
      </c>
      <c r="H58" s="126">
        <v>0.81588216458533458</v>
      </c>
      <c r="I58" s="125">
        <v>38</v>
      </c>
      <c r="J58" s="125">
        <v>0</v>
      </c>
      <c r="K58" s="126">
        <v>0</v>
      </c>
      <c r="L58" s="125">
        <v>90049</v>
      </c>
      <c r="M58" s="125">
        <v>361</v>
      </c>
      <c r="N58" s="126">
        <v>0.40089284722762053</v>
      </c>
      <c r="O58" s="125">
        <v>201303</v>
      </c>
      <c r="P58" s="125">
        <v>3601</v>
      </c>
      <c r="Q58" s="126">
        <v>1.7888456704569728</v>
      </c>
      <c r="R58" s="125">
        <v>240153</v>
      </c>
      <c r="S58" s="125">
        <v>3783</v>
      </c>
      <c r="T58" s="126">
        <v>1.5752457808147304</v>
      </c>
    </row>
    <row r="59" spans="1:20" x14ac:dyDescent="0.25">
      <c r="A59" s="123">
        <v>42</v>
      </c>
      <c r="B59" s="124" t="s">
        <v>122</v>
      </c>
      <c r="C59" s="125">
        <v>40570</v>
      </c>
      <c r="D59" s="125">
        <v>785</v>
      </c>
      <c r="E59" s="126">
        <v>1.9349272861720483</v>
      </c>
      <c r="F59" s="125">
        <v>43267</v>
      </c>
      <c r="G59" s="125">
        <v>543</v>
      </c>
      <c r="H59" s="126">
        <v>1.2549980354542722</v>
      </c>
      <c r="I59" s="125">
        <v>234</v>
      </c>
      <c r="J59" s="125">
        <v>0</v>
      </c>
      <c r="K59" s="126">
        <v>0</v>
      </c>
      <c r="L59" s="125">
        <v>56160</v>
      </c>
      <c r="M59" s="125">
        <v>434</v>
      </c>
      <c r="N59" s="126">
        <v>0.77279202279202275</v>
      </c>
      <c r="O59" s="125">
        <v>140231</v>
      </c>
      <c r="P59" s="125">
        <v>1762</v>
      </c>
      <c r="Q59" s="126">
        <v>1.2564982065306531</v>
      </c>
      <c r="R59" s="125">
        <v>185732</v>
      </c>
      <c r="S59" s="125">
        <v>1995</v>
      </c>
      <c r="T59" s="126">
        <v>1.0741283139146729</v>
      </c>
    </row>
    <row r="60" spans="1:20" x14ac:dyDescent="0.25">
      <c r="A60" s="107">
        <v>43</v>
      </c>
      <c r="B60" s="108" t="s">
        <v>125</v>
      </c>
      <c r="C60" s="125">
        <v>7220</v>
      </c>
      <c r="D60" s="125">
        <v>1014</v>
      </c>
      <c r="E60" s="126">
        <v>14.044321329639889</v>
      </c>
      <c r="F60" s="125">
        <v>19262</v>
      </c>
      <c r="G60" s="125">
        <v>481</v>
      </c>
      <c r="H60" s="126">
        <v>2.4971446371093342</v>
      </c>
      <c r="I60" s="125">
        <v>682</v>
      </c>
      <c r="J60" s="125">
        <v>0</v>
      </c>
      <c r="K60" s="126">
        <v>0</v>
      </c>
      <c r="L60" s="125">
        <v>2352</v>
      </c>
      <c r="M60" s="125">
        <v>586</v>
      </c>
      <c r="N60" s="126">
        <v>24.914965986394559</v>
      </c>
      <c r="O60" s="125">
        <v>29516</v>
      </c>
      <c r="P60" s="125">
        <v>2081</v>
      </c>
      <c r="Q60" s="126">
        <v>7.050413335140262</v>
      </c>
      <c r="R60" s="125">
        <v>51061</v>
      </c>
      <c r="S60" s="125">
        <v>2391</v>
      </c>
      <c r="T60" s="126">
        <v>4.6826344959949866</v>
      </c>
    </row>
    <row r="61" spans="1:20" x14ac:dyDescent="0.25">
      <c r="A61" s="107">
        <v>44</v>
      </c>
      <c r="B61" s="108" t="s">
        <v>124</v>
      </c>
      <c r="C61" s="125">
        <v>1990</v>
      </c>
      <c r="D61" s="125">
        <v>152</v>
      </c>
      <c r="E61" s="126">
        <v>7.6381909547738696</v>
      </c>
      <c r="F61" s="125">
        <v>2524</v>
      </c>
      <c r="G61" s="125">
        <v>0</v>
      </c>
      <c r="H61" s="126">
        <v>0</v>
      </c>
      <c r="I61" s="125">
        <v>0</v>
      </c>
      <c r="J61" s="125">
        <v>0</v>
      </c>
      <c r="K61" s="126" t="e">
        <v>#DIV/0!</v>
      </c>
      <c r="L61" s="125">
        <v>1342</v>
      </c>
      <c r="M61" s="125">
        <v>0</v>
      </c>
      <c r="N61" s="126">
        <v>0</v>
      </c>
      <c r="O61" s="125">
        <v>5856</v>
      </c>
      <c r="P61" s="125">
        <v>152</v>
      </c>
      <c r="Q61" s="126">
        <v>2.5956284153005464</v>
      </c>
      <c r="R61" s="125">
        <v>9475</v>
      </c>
      <c r="S61" s="125">
        <v>152</v>
      </c>
      <c r="T61" s="126">
        <v>1.604221635883905</v>
      </c>
    </row>
    <row r="62" spans="1:20" x14ac:dyDescent="0.25">
      <c r="A62" s="107">
        <v>45</v>
      </c>
      <c r="B62" s="108" t="s">
        <v>126</v>
      </c>
      <c r="C62" s="125">
        <v>10414</v>
      </c>
      <c r="D62" s="125">
        <v>1569</v>
      </c>
      <c r="E62" s="126">
        <v>15.066256961782216</v>
      </c>
      <c r="F62" s="125">
        <v>19701</v>
      </c>
      <c r="G62" s="125">
        <v>1468</v>
      </c>
      <c r="H62" s="126">
        <v>7.4513984061722756</v>
      </c>
      <c r="I62" s="125">
        <v>408</v>
      </c>
      <c r="J62" s="125">
        <v>14</v>
      </c>
      <c r="K62" s="126">
        <v>3.4313725490196076</v>
      </c>
      <c r="L62" s="125">
        <v>4932</v>
      </c>
      <c r="M62" s="125">
        <v>132</v>
      </c>
      <c r="N62" s="126">
        <v>2.6763990267639901</v>
      </c>
      <c r="O62" s="125">
        <v>35455</v>
      </c>
      <c r="P62" s="125">
        <v>3184</v>
      </c>
      <c r="Q62" s="126">
        <v>8.9803976872091376</v>
      </c>
      <c r="R62" s="125">
        <v>40104</v>
      </c>
      <c r="S62" s="125">
        <v>3549</v>
      </c>
      <c r="T62" s="126">
        <v>8.8494913225613399</v>
      </c>
    </row>
    <row r="63" spans="1:20" x14ac:dyDescent="0.25">
      <c r="A63" s="107">
        <v>46</v>
      </c>
      <c r="B63" s="108" t="s">
        <v>127</v>
      </c>
      <c r="C63" s="125">
        <v>7480</v>
      </c>
      <c r="D63" s="125">
        <v>893</v>
      </c>
      <c r="E63" s="126">
        <v>11.938502673796792</v>
      </c>
      <c r="F63" s="125">
        <v>1288</v>
      </c>
      <c r="G63" s="125">
        <v>104</v>
      </c>
      <c r="H63" s="126">
        <v>8.074534161490682</v>
      </c>
      <c r="I63" s="125">
        <v>0</v>
      </c>
      <c r="J63" s="125">
        <v>0</v>
      </c>
      <c r="K63" s="126" t="e">
        <v>#DIV/0!</v>
      </c>
      <c r="L63" s="125">
        <v>77</v>
      </c>
      <c r="M63" s="125">
        <v>1</v>
      </c>
      <c r="N63" s="126">
        <v>1.2987012987012987</v>
      </c>
      <c r="O63" s="125">
        <v>8845</v>
      </c>
      <c r="P63" s="125">
        <v>998</v>
      </c>
      <c r="Q63" s="126">
        <v>11.283210853589598</v>
      </c>
      <c r="R63" s="125">
        <v>17713</v>
      </c>
      <c r="S63" s="125">
        <v>1641</v>
      </c>
      <c r="T63" s="126">
        <v>9.2643820922486313</v>
      </c>
    </row>
    <row r="64" spans="1:20" x14ac:dyDescent="0.25">
      <c r="A64" s="107">
        <v>47</v>
      </c>
      <c r="B64" s="108" t="s">
        <v>128</v>
      </c>
      <c r="C64" s="125">
        <v>25467</v>
      </c>
      <c r="D64" s="125">
        <v>1995</v>
      </c>
      <c r="E64" s="126">
        <v>7.8336670985981867</v>
      </c>
      <c r="F64" s="125">
        <v>6679</v>
      </c>
      <c r="G64" s="125">
        <v>290</v>
      </c>
      <c r="H64" s="126">
        <v>4.3419673603832907</v>
      </c>
      <c r="I64" s="125">
        <v>209</v>
      </c>
      <c r="J64" s="125">
        <v>0</v>
      </c>
      <c r="K64" s="126">
        <v>0</v>
      </c>
      <c r="L64" s="125">
        <v>921</v>
      </c>
      <c r="M64" s="125">
        <v>95</v>
      </c>
      <c r="N64" s="126">
        <v>10.314875135722041</v>
      </c>
      <c r="O64" s="125">
        <v>33276</v>
      </c>
      <c r="P64" s="125">
        <v>2380</v>
      </c>
      <c r="Q64" s="126">
        <v>7.1523019593701171</v>
      </c>
      <c r="R64" s="125">
        <v>39548</v>
      </c>
      <c r="S64" s="125">
        <v>2395</v>
      </c>
      <c r="T64" s="126">
        <v>6.0559320319611611</v>
      </c>
    </row>
    <row r="65" spans="1:20" x14ac:dyDescent="0.25">
      <c r="A65" s="127" t="s">
        <v>373</v>
      </c>
      <c r="B65" s="128" t="s">
        <v>83</v>
      </c>
      <c r="C65" s="129">
        <v>665223</v>
      </c>
      <c r="D65" s="129">
        <v>19857</v>
      </c>
      <c r="E65" s="130">
        <v>2.9850140479207727</v>
      </c>
      <c r="F65" s="129">
        <v>1690021</v>
      </c>
      <c r="G65" s="129">
        <v>25839</v>
      </c>
      <c r="H65" s="130">
        <v>1.5289159128791892</v>
      </c>
      <c r="I65" s="129">
        <v>34834</v>
      </c>
      <c r="J65" s="129">
        <v>14</v>
      </c>
      <c r="K65" s="130">
        <v>4.0190618361371076E-2</v>
      </c>
      <c r="L65" s="129">
        <v>376343</v>
      </c>
      <c r="M65" s="129">
        <v>3616</v>
      </c>
      <c r="N65" s="130">
        <v>0.9608256298111032</v>
      </c>
      <c r="O65" s="129">
        <v>2766421</v>
      </c>
      <c r="P65" s="129">
        <v>49328</v>
      </c>
      <c r="Q65" s="130">
        <v>1.7830980895532531</v>
      </c>
      <c r="R65" s="129">
        <v>4404588</v>
      </c>
      <c r="S65" s="129">
        <v>83395</v>
      </c>
      <c r="T65" s="130">
        <v>1.8933666440538821</v>
      </c>
    </row>
    <row r="66" spans="1:20" x14ac:dyDescent="0.25">
      <c r="A66" s="449" t="s">
        <v>56</v>
      </c>
      <c r="B66" s="450"/>
      <c r="C66" s="129">
        <v>19759786</v>
      </c>
      <c r="D66" s="129">
        <v>1395210</v>
      </c>
      <c r="E66" s="130">
        <v>7.0608558210093983</v>
      </c>
      <c r="F66" s="129">
        <v>20222471</v>
      </c>
      <c r="G66" s="129">
        <v>384150</v>
      </c>
      <c r="H66" s="130">
        <v>1.8996194876481713</v>
      </c>
      <c r="I66" s="129">
        <v>5394531</v>
      </c>
      <c r="J66" s="129">
        <v>92506</v>
      </c>
      <c r="K66" s="130">
        <v>1.7148107963417025</v>
      </c>
      <c r="L66" s="129">
        <v>6013139</v>
      </c>
      <c r="M66" s="129">
        <v>69009</v>
      </c>
      <c r="N66" s="130">
        <v>1.1476368665350993</v>
      </c>
      <c r="O66" s="129">
        <v>51389927</v>
      </c>
      <c r="P66" s="129">
        <v>1941366</v>
      </c>
      <c r="Q66" s="130">
        <v>3.7777169833302153</v>
      </c>
      <c r="R66" s="129">
        <v>84759199</v>
      </c>
      <c r="S66" s="129">
        <v>2328328</v>
      </c>
      <c r="T66" s="130">
        <v>2.7469915094407629</v>
      </c>
    </row>
  </sheetData>
  <mergeCells count="30">
    <mergeCell ref="A1:T1"/>
    <mergeCell ref="A2:T2"/>
    <mergeCell ref="A3:T3"/>
    <mergeCell ref="A4:T4"/>
    <mergeCell ref="A6:A8"/>
    <mergeCell ref="B6:B8"/>
    <mergeCell ref="C6:E6"/>
    <mergeCell ref="F6:H6"/>
    <mergeCell ref="I6:K6"/>
    <mergeCell ref="L6:N6"/>
    <mergeCell ref="O6:Q6"/>
    <mergeCell ref="R6:T6"/>
    <mergeCell ref="D7:D8"/>
    <mergeCell ref="E7:E8"/>
    <mergeCell ref="G7:G8"/>
    <mergeCell ref="H7:H8"/>
    <mergeCell ref="A51:T51"/>
    <mergeCell ref="A55:T55"/>
    <mergeCell ref="A66:B66"/>
    <mergeCell ref="P7:P8"/>
    <mergeCell ref="Q7:Q8"/>
    <mergeCell ref="S7:S8"/>
    <mergeCell ref="T7:T8"/>
    <mergeCell ref="A9:T9"/>
    <mergeCell ref="A23:T23"/>
    <mergeCell ref="J7:J8"/>
    <mergeCell ref="K7:K8"/>
    <mergeCell ref="M7:M8"/>
    <mergeCell ref="N7:N8"/>
    <mergeCell ref="A48:T4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A457A-B8E8-4A43-AF7A-5A6E9D52ECEB}">
  <dimension ref="A1:I67"/>
  <sheetViews>
    <sheetView tabSelected="1" workbookViewId="0">
      <selection activeCell="N5" sqref="N5"/>
    </sheetView>
  </sheetViews>
  <sheetFormatPr defaultRowHeight="15" x14ac:dyDescent="0.25"/>
  <cols>
    <col min="2" max="2" width="42.5703125" bestFit="1" customWidth="1"/>
    <col min="3" max="3" width="14.28515625" customWidth="1"/>
    <col min="8" max="8" width="10.85546875" customWidth="1"/>
    <col min="9" max="9" width="11.42578125" customWidth="1"/>
  </cols>
  <sheetData>
    <row r="1" spans="1:9" x14ac:dyDescent="0.25">
      <c r="A1" s="214" t="s">
        <v>200</v>
      </c>
      <c r="B1" s="214"/>
      <c r="C1" s="214"/>
      <c r="D1" s="214"/>
      <c r="E1" s="214"/>
      <c r="F1" s="214"/>
      <c r="G1" s="214"/>
      <c r="H1" s="214"/>
      <c r="I1" s="214"/>
    </row>
    <row r="2" spans="1:9" x14ac:dyDescent="0.25">
      <c r="A2" s="214" t="s">
        <v>58</v>
      </c>
      <c r="B2" s="214"/>
      <c r="C2" s="214"/>
      <c r="D2" s="214"/>
      <c r="E2" s="214"/>
      <c r="F2" s="214"/>
      <c r="G2" s="214"/>
      <c r="H2" s="214"/>
      <c r="I2" s="214"/>
    </row>
    <row r="3" spans="1:9" ht="15" customHeight="1" x14ac:dyDescent="0.25">
      <c r="A3" s="233" t="s">
        <v>507</v>
      </c>
      <c r="B3" s="233"/>
      <c r="C3" s="233"/>
      <c r="D3" s="233"/>
      <c r="E3" s="233"/>
      <c r="F3" s="233"/>
      <c r="G3" s="233"/>
      <c r="H3" s="233"/>
      <c r="I3" s="233"/>
    </row>
    <row r="4" spans="1:9" ht="15.75" customHeight="1" thickBot="1" x14ac:dyDescent="0.3">
      <c r="A4" s="234" t="s">
        <v>201</v>
      </c>
      <c r="B4" s="234"/>
      <c r="C4" s="234"/>
      <c r="D4" s="234"/>
      <c r="E4" s="234"/>
      <c r="F4" s="234"/>
      <c r="G4" s="234"/>
      <c r="H4" s="234"/>
      <c r="I4" s="234"/>
    </row>
    <row r="5" spans="1:9" ht="45" customHeight="1" x14ac:dyDescent="0.25">
      <c r="A5" s="215" t="s">
        <v>202</v>
      </c>
      <c r="B5" s="217" t="s">
        <v>63</v>
      </c>
      <c r="C5" s="22" t="s">
        <v>203</v>
      </c>
      <c r="D5" s="219" t="s">
        <v>204</v>
      </c>
      <c r="E5" s="219"/>
      <c r="F5" s="219" t="s">
        <v>205</v>
      </c>
      <c r="G5" s="219"/>
      <c r="H5" s="22" t="s">
        <v>206</v>
      </c>
      <c r="I5" s="23" t="s">
        <v>207</v>
      </c>
    </row>
    <row r="6" spans="1:9" ht="15.75" thickBot="1" x14ac:dyDescent="0.3">
      <c r="A6" s="458"/>
      <c r="B6" s="459"/>
      <c r="C6" s="460" t="s">
        <v>68</v>
      </c>
      <c r="D6" s="460" t="s">
        <v>68</v>
      </c>
      <c r="E6" s="461" t="s">
        <v>69</v>
      </c>
      <c r="F6" s="460" t="s">
        <v>68</v>
      </c>
      <c r="G6" s="461" t="s">
        <v>69</v>
      </c>
      <c r="H6" s="460" t="s">
        <v>68</v>
      </c>
      <c r="I6" s="462" t="s">
        <v>68</v>
      </c>
    </row>
    <row r="7" spans="1:9" ht="15.75" thickBot="1" x14ac:dyDescent="0.3">
      <c r="A7" s="463" t="s">
        <v>70</v>
      </c>
      <c r="B7" s="464"/>
      <c r="C7" s="464"/>
      <c r="D7" s="464"/>
      <c r="E7" s="464"/>
      <c r="F7" s="464"/>
      <c r="G7" s="464"/>
      <c r="H7" s="464"/>
      <c r="I7" s="465"/>
    </row>
    <row r="8" spans="1:9" x14ac:dyDescent="0.25">
      <c r="A8" s="132">
        <v>1</v>
      </c>
      <c r="B8" s="28" t="s">
        <v>71</v>
      </c>
      <c r="C8" s="29">
        <v>48140</v>
      </c>
      <c r="D8" s="29">
        <v>22838</v>
      </c>
      <c r="E8" s="30">
        <v>20138.52</v>
      </c>
      <c r="F8" s="29">
        <v>22350</v>
      </c>
      <c r="G8" s="30">
        <v>18951.89</v>
      </c>
      <c r="H8" s="29">
        <v>974</v>
      </c>
      <c r="I8" s="134">
        <v>24328</v>
      </c>
    </row>
    <row r="9" spans="1:9" x14ac:dyDescent="0.25">
      <c r="A9" s="133">
        <v>2</v>
      </c>
      <c r="B9" s="32" t="s">
        <v>72</v>
      </c>
      <c r="C9" s="33">
        <v>36904</v>
      </c>
      <c r="D9" s="33">
        <v>14071</v>
      </c>
      <c r="E9" s="34">
        <v>12347</v>
      </c>
      <c r="F9" s="33">
        <v>12724</v>
      </c>
      <c r="G9" s="34">
        <v>11002</v>
      </c>
      <c r="H9" s="33">
        <v>2806</v>
      </c>
      <c r="I9" s="135">
        <v>20007</v>
      </c>
    </row>
    <row r="10" spans="1:9" x14ac:dyDescent="0.25">
      <c r="A10" s="133">
        <v>3</v>
      </c>
      <c r="B10" s="32" t="s">
        <v>73</v>
      </c>
      <c r="C10" s="33">
        <v>2386</v>
      </c>
      <c r="D10" s="33">
        <v>1035</v>
      </c>
      <c r="E10" s="34">
        <v>989</v>
      </c>
      <c r="F10" s="33">
        <v>979</v>
      </c>
      <c r="G10" s="34">
        <v>772</v>
      </c>
      <c r="H10" s="33">
        <v>165</v>
      </c>
      <c r="I10" s="135">
        <v>1186</v>
      </c>
    </row>
    <row r="11" spans="1:9" x14ac:dyDescent="0.25">
      <c r="A11" s="133">
        <v>4</v>
      </c>
      <c r="B11" s="32" t="s">
        <v>74</v>
      </c>
      <c r="C11" s="33">
        <v>458</v>
      </c>
      <c r="D11" s="33">
        <v>235</v>
      </c>
      <c r="E11" s="34">
        <v>226.04</v>
      </c>
      <c r="F11" s="33">
        <v>212</v>
      </c>
      <c r="G11" s="34">
        <v>201.65</v>
      </c>
      <c r="H11" s="33">
        <v>0</v>
      </c>
      <c r="I11" s="135">
        <v>220</v>
      </c>
    </row>
    <row r="12" spans="1:9" x14ac:dyDescent="0.25">
      <c r="A12" s="133">
        <v>5</v>
      </c>
      <c r="B12" s="32" t="s">
        <v>75</v>
      </c>
      <c r="C12" s="33">
        <v>2022</v>
      </c>
      <c r="D12" s="33">
        <v>683</v>
      </c>
      <c r="E12" s="34">
        <v>566.73</v>
      </c>
      <c r="F12" s="33">
        <v>646</v>
      </c>
      <c r="G12" s="34">
        <v>531.72</v>
      </c>
      <c r="H12" s="33">
        <v>57</v>
      </c>
      <c r="I12" s="135">
        <v>1282</v>
      </c>
    </row>
    <row r="13" spans="1:9" x14ac:dyDescent="0.25">
      <c r="A13" s="133">
        <v>6</v>
      </c>
      <c r="B13" s="32" t="s">
        <v>76</v>
      </c>
      <c r="C13" s="33">
        <v>3315</v>
      </c>
      <c r="D13" s="33">
        <v>1256</v>
      </c>
      <c r="E13" s="34">
        <v>1210</v>
      </c>
      <c r="F13" s="33">
        <v>1254</v>
      </c>
      <c r="G13" s="34">
        <v>1011.1</v>
      </c>
      <c r="H13" s="33">
        <v>2</v>
      </c>
      <c r="I13" s="135">
        <v>2057</v>
      </c>
    </row>
    <row r="14" spans="1:9" x14ac:dyDescent="0.25">
      <c r="A14" s="133">
        <v>7</v>
      </c>
      <c r="B14" s="32" t="s">
        <v>77</v>
      </c>
      <c r="C14" s="33">
        <v>1348</v>
      </c>
      <c r="D14" s="33">
        <v>308</v>
      </c>
      <c r="E14" s="34">
        <v>288.20999999999998</v>
      </c>
      <c r="F14" s="33">
        <v>286</v>
      </c>
      <c r="G14" s="34">
        <v>261.8</v>
      </c>
      <c r="H14" s="33">
        <v>23</v>
      </c>
      <c r="I14" s="135">
        <v>1017</v>
      </c>
    </row>
    <row r="15" spans="1:9" x14ac:dyDescent="0.25">
      <c r="A15" s="133">
        <v>8</v>
      </c>
      <c r="B15" s="32" t="s">
        <v>78</v>
      </c>
      <c r="C15" s="33">
        <v>821</v>
      </c>
      <c r="D15" s="33">
        <v>394</v>
      </c>
      <c r="E15" s="34">
        <v>297</v>
      </c>
      <c r="F15" s="33">
        <v>391</v>
      </c>
      <c r="G15" s="34">
        <v>283.7</v>
      </c>
      <c r="H15" s="33">
        <v>16</v>
      </c>
      <c r="I15" s="135">
        <v>411</v>
      </c>
    </row>
    <row r="16" spans="1:9" x14ac:dyDescent="0.25">
      <c r="A16" s="133">
        <v>9</v>
      </c>
      <c r="B16" s="32" t="s">
        <v>79</v>
      </c>
      <c r="C16" s="33">
        <v>437</v>
      </c>
      <c r="D16" s="33">
        <v>111</v>
      </c>
      <c r="E16" s="34">
        <v>136</v>
      </c>
      <c r="F16" s="33">
        <v>101</v>
      </c>
      <c r="G16" s="34">
        <v>121</v>
      </c>
      <c r="H16" s="33">
        <v>15</v>
      </c>
      <c r="I16" s="135">
        <v>311</v>
      </c>
    </row>
    <row r="17" spans="1:9" x14ac:dyDescent="0.25">
      <c r="A17" s="133">
        <v>10</v>
      </c>
      <c r="B17" s="32" t="s">
        <v>80</v>
      </c>
      <c r="C17" s="33">
        <v>22439</v>
      </c>
      <c r="D17" s="33">
        <v>9891</v>
      </c>
      <c r="E17" s="34">
        <v>9689</v>
      </c>
      <c r="F17" s="33">
        <v>9436</v>
      </c>
      <c r="G17" s="34">
        <v>9244</v>
      </c>
      <c r="H17" s="33">
        <v>80</v>
      </c>
      <c r="I17" s="135">
        <v>12468</v>
      </c>
    </row>
    <row r="18" spans="1:9" x14ac:dyDescent="0.25">
      <c r="A18" s="133">
        <v>11</v>
      </c>
      <c r="B18" s="32" t="s">
        <v>81</v>
      </c>
      <c r="C18" s="33">
        <v>5584</v>
      </c>
      <c r="D18" s="33">
        <v>1751</v>
      </c>
      <c r="E18" s="34">
        <v>1534.71</v>
      </c>
      <c r="F18" s="33">
        <v>1574</v>
      </c>
      <c r="G18" s="34">
        <v>1327.36</v>
      </c>
      <c r="H18" s="33">
        <v>401</v>
      </c>
      <c r="I18" s="135">
        <v>3432</v>
      </c>
    </row>
    <row r="19" spans="1:9" x14ac:dyDescent="0.25">
      <c r="A19" s="133">
        <v>12</v>
      </c>
      <c r="B19" s="32" t="s">
        <v>82</v>
      </c>
      <c r="C19" s="33">
        <v>3091</v>
      </c>
      <c r="D19" s="33">
        <v>1484</v>
      </c>
      <c r="E19" s="34">
        <v>1484</v>
      </c>
      <c r="F19" s="33">
        <v>1387</v>
      </c>
      <c r="G19" s="34">
        <v>1287</v>
      </c>
      <c r="H19" s="33">
        <v>198</v>
      </c>
      <c r="I19" s="135">
        <v>1506</v>
      </c>
    </row>
    <row r="20" spans="1:9" ht="15.75" thickBot="1" x14ac:dyDescent="0.3">
      <c r="A20" s="466" t="s">
        <v>83</v>
      </c>
      <c r="B20" s="467"/>
      <c r="C20" s="45">
        <f t="shared" ref="C20:I20" si="0">SUM(C8:C19)</f>
        <v>126945</v>
      </c>
      <c r="D20" s="45">
        <f t="shared" si="0"/>
        <v>54057</v>
      </c>
      <c r="E20" s="46">
        <f t="shared" si="0"/>
        <v>48906.210000000006</v>
      </c>
      <c r="F20" s="45">
        <f t="shared" si="0"/>
        <v>51340</v>
      </c>
      <c r="G20" s="46">
        <f t="shared" si="0"/>
        <v>44995.22</v>
      </c>
      <c r="H20" s="45">
        <f t="shared" si="0"/>
        <v>4737</v>
      </c>
      <c r="I20" s="468">
        <f t="shared" si="0"/>
        <v>68225</v>
      </c>
    </row>
    <row r="21" spans="1:9" ht="15.75" thickBot="1" x14ac:dyDescent="0.3">
      <c r="A21" s="207" t="s">
        <v>84</v>
      </c>
      <c r="B21" s="209"/>
      <c r="C21" s="209"/>
      <c r="D21" s="209"/>
      <c r="E21" s="209"/>
      <c r="F21" s="209"/>
      <c r="G21" s="209"/>
      <c r="H21" s="209"/>
      <c r="I21" s="210"/>
    </row>
    <row r="22" spans="1:9" x14ac:dyDescent="0.25">
      <c r="A22" s="469">
        <v>13</v>
      </c>
      <c r="B22" s="470" t="s">
        <v>85</v>
      </c>
      <c r="C22" s="471">
        <v>291</v>
      </c>
      <c r="D22" s="471">
        <v>9</v>
      </c>
      <c r="E22" s="472">
        <v>9</v>
      </c>
      <c r="F22" s="471">
        <v>9</v>
      </c>
      <c r="G22" s="472">
        <v>0.8</v>
      </c>
      <c r="H22" s="471">
        <v>253</v>
      </c>
      <c r="I22" s="473">
        <v>49</v>
      </c>
    </row>
    <row r="23" spans="1:9" x14ac:dyDescent="0.25">
      <c r="A23" s="377">
        <v>14</v>
      </c>
      <c r="B23" s="378" t="s">
        <v>86</v>
      </c>
      <c r="C23" s="379">
        <v>0</v>
      </c>
      <c r="D23" s="379">
        <v>0</v>
      </c>
      <c r="E23" s="380">
        <v>0</v>
      </c>
      <c r="F23" s="379">
        <v>0</v>
      </c>
      <c r="G23" s="380">
        <v>0</v>
      </c>
      <c r="H23" s="379">
        <v>0</v>
      </c>
      <c r="I23" s="381">
        <v>0</v>
      </c>
    </row>
    <row r="24" spans="1:9" x14ac:dyDescent="0.25">
      <c r="A24" s="377">
        <v>15</v>
      </c>
      <c r="B24" s="378" t="s">
        <v>87</v>
      </c>
      <c r="C24" s="379">
        <v>0</v>
      </c>
      <c r="D24" s="379">
        <v>0</v>
      </c>
      <c r="E24" s="380">
        <v>0</v>
      </c>
      <c r="F24" s="379">
        <v>0</v>
      </c>
      <c r="G24" s="380">
        <v>0</v>
      </c>
      <c r="H24" s="379">
        <v>0</v>
      </c>
      <c r="I24" s="381">
        <v>0</v>
      </c>
    </row>
    <row r="25" spans="1:9" x14ac:dyDescent="0.25">
      <c r="A25" s="377">
        <v>16</v>
      </c>
      <c r="B25" s="378" t="s">
        <v>88</v>
      </c>
      <c r="C25" s="379">
        <v>0</v>
      </c>
      <c r="D25" s="379">
        <v>0</v>
      </c>
      <c r="E25" s="380">
        <v>0</v>
      </c>
      <c r="F25" s="379">
        <v>0</v>
      </c>
      <c r="G25" s="380">
        <v>0</v>
      </c>
      <c r="H25" s="379">
        <v>0</v>
      </c>
      <c r="I25" s="381">
        <v>0</v>
      </c>
    </row>
    <row r="26" spans="1:9" x14ac:dyDescent="0.25">
      <c r="A26" s="377">
        <v>17</v>
      </c>
      <c r="B26" s="378" t="s">
        <v>89</v>
      </c>
      <c r="C26" s="379">
        <v>0</v>
      </c>
      <c r="D26" s="379">
        <v>0</v>
      </c>
      <c r="E26" s="380">
        <v>0</v>
      </c>
      <c r="F26" s="379">
        <v>0</v>
      </c>
      <c r="G26" s="380">
        <v>0</v>
      </c>
      <c r="H26" s="379">
        <v>0</v>
      </c>
      <c r="I26" s="381">
        <v>0</v>
      </c>
    </row>
    <row r="27" spans="1:9" x14ac:dyDescent="0.25">
      <c r="A27" s="377">
        <v>18</v>
      </c>
      <c r="B27" s="378" t="s">
        <v>90</v>
      </c>
      <c r="C27" s="379">
        <v>0</v>
      </c>
      <c r="D27" s="379">
        <v>0</v>
      </c>
      <c r="E27" s="380">
        <v>0</v>
      </c>
      <c r="F27" s="379">
        <v>0</v>
      </c>
      <c r="G27" s="380">
        <v>0</v>
      </c>
      <c r="H27" s="379">
        <v>0</v>
      </c>
      <c r="I27" s="381">
        <v>0</v>
      </c>
    </row>
    <row r="28" spans="1:9" x14ac:dyDescent="0.25">
      <c r="A28" s="377">
        <v>14</v>
      </c>
      <c r="B28" s="378" t="s">
        <v>91</v>
      </c>
      <c r="C28" s="379">
        <v>14</v>
      </c>
      <c r="D28" s="379">
        <v>0</v>
      </c>
      <c r="E28" s="380">
        <v>0</v>
      </c>
      <c r="F28" s="379">
        <v>0</v>
      </c>
      <c r="G28" s="380">
        <v>0</v>
      </c>
      <c r="H28" s="379">
        <v>0</v>
      </c>
      <c r="I28" s="381">
        <v>14</v>
      </c>
    </row>
    <row r="29" spans="1:9" x14ac:dyDescent="0.25">
      <c r="A29" s="377">
        <v>15</v>
      </c>
      <c r="B29" s="378" t="s">
        <v>92</v>
      </c>
      <c r="C29" s="379">
        <v>1213</v>
      </c>
      <c r="D29" s="379">
        <v>153</v>
      </c>
      <c r="E29" s="380">
        <v>145.9</v>
      </c>
      <c r="F29" s="379">
        <v>148</v>
      </c>
      <c r="G29" s="380">
        <v>141.4</v>
      </c>
      <c r="H29" s="379">
        <v>272</v>
      </c>
      <c r="I29" s="381">
        <v>788</v>
      </c>
    </row>
    <row r="30" spans="1:9" x14ac:dyDescent="0.25">
      <c r="A30" s="377">
        <v>16</v>
      </c>
      <c r="B30" s="378" t="s">
        <v>93</v>
      </c>
      <c r="C30" s="379">
        <v>1441</v>
      </c>
      <c r="D30" s="379">
        <v>260</v>
      </c>
      <c r="E30" s="380">
        <v>195</v>
      </c>
      <c r="F30" s="379">
        <v>259</v>
      </c>
      <c r="G30" s="380">
        <v>194</v>
      </c>
      <c r="H30" s="379">
        <v>10</v>
      </c>
      <c r="I30" s="381">
        <v>1171</v>
      </c>
    </row>
    <row r="31" spans="1:9" x14ac:dyDescent="0.25">
      <c r="A31" s="377">
        <v>17</v>
      </c>
      <c r="B31" s="378" t="s">
        <v>94</v>
      </c>
      <c r="C31" s="379">
        <v>88</v>
      </c>
      <c r="D31" s="379">
        <v>20</v>
      </c>
      <c r="E31" s="380">
        <v>19.399999999999999</v>
      </c>
      <c r="F31" s="379">
        <v>20</v>
      </c>
      <c r="G31" s="380">
        <v>19.440000000000001</v>
      </c>
      <c r="H31" s="379">
        <v>0</v>
      </c>
      <c r="I31" s="381">
        <v>68</v>
      </c>
    </row>
    <row r="32" spans="1:9" x14ac:dyDescent="0.25">
      <c r="A32" s="377">
        <v>23</v>
      </c>
      <c r="B32" s="378" t="s">
        <v>95</v>
      </c>
      <c r="C32" s="379">
        <v>0</v>
      </c>
      <c r="D32" s="379">
        <v>0</v>
      </c>
      <c r="E32" s="380">
        <v>0</v>
      </c>
      <c r="F32" s="379">
        <v>0</v>
      </c>
      <c r="G32" s="380">
        <v>0</v>
      </c>
      <c r="H32" s="379">
        <v>0</v>
      </c>
      <c r="I32" s="381">
        <v>0</v>
      </c>
    </row>
    <row r="33" spans="1:9" x14ac:dyDescent="0.25">
      <c r="A33" s="377">
        <v>24</v>
      </c>
      <c r="B33" s="378" t="s">
        <v>96</v>
      </c>
      <c r="C33" s="379">
        <v>0</v>
      </c>
      <c r="D33" s="379">
        <v>0</v>
      </c>
      <c r="E33" s="380">
        <v>0</v>
      </c>
      <c r="F33" s="379">
        <v>0</v>
      </c>
      <c r="G33" s="380">
        <v>0</v>
      </c>
      <c r="H33" s="379">
        <v>0</v>
      </c>
      <c r="I33" s="381">
        <v>0</v>
      </c>
    </row>
    <row r="34" spans="1:9" x14ac:dyDescent="0.25">
      <c r="A34" s="377">
        <v>25</v>
      </c>
      <c r="B34" s="378" t="s">
        <v>97</v>
      </c>
      <c r="C34" s="379">
        <v>0</v>
      </c>
      <c r="D34" s="379">
        <v>0</v>
      </c>
      <c r="E34" s="380">
        <v>0</v>
      </c>
      <c r="F34" s="379">
        <v>0</v>
      </c>
      <c r="G34" s="380">
        <v>0</v>
      </c>
      <c r="H34" s="379">
        <v>0</v>
      </c>
      <c r="I34" s="381">
        <v>0</v>
      </c>
    </row>
    <row r="35" spans="1:9" x14ac:dyDescent="0.25">
      <c r="A35" s="377">
        <v>26</v>
      </c>
      <c r="B35" s="378" t="s">
        <v>98</v>
      </c>
      <c r="C35" s="379">
        <v>0</v>
      </c>
      <c r="D35" s="379">
        <v>0</v>
      </c>
      <c r="E35" s="380">
        <v>0</v>
      </c>
      <c r="F35" s="379">
        <v>0</v>
      </c>
      <c r="G35" s="380">
        <v>0</v>
      </c>
      <c r="H35" s="379">
        <v>0</v>
      </c>
      <c r="I35" s="381">
        <v>0</v>
      </c>
    </row>
    <row r="36" spans="1:9" x14ac:dyDescent="0.25">
      <c r="A36" s="377">
        <v>27</v>
      </c>
      <c r="B36" s="378" t="s">
        <v>99</v>
      </c>
      <c r="C36" s="379">
        <v>0</v>
      </c>
      <c r="D36" s="379">
        <v>0</v>
      </c>
      <c r="E36" s="380">
        <v>0</v>
      </c>
      <c r="F36" s="379">
        <v>0</v>
      </c>
      <c r="G36" s="380">
        <v>0</v>
      </c>
      <c r="H36" s="379">
        <v>0</v>
      </c>
      <c r="I36" s="381">
        <v>0</v>
      </c>
    </row>
    <row r="37" spans="1:9" x14ac:dyDescent="0.25">
      <c r="A37" s="377">
        <v>18</v>
      </c>
      <c r="B37" s="378" t="s">
        <v>100</v>
      </c>
      <c r="C37" s="379">
        <v>217</v>
      </c>
      <c r="D37" s="379">
        <v>42</v>
      </c>
      <c r="E37" s="380">
        <v>41.98</v>
      </c>
      <c r="F37" s="379">
        <v>42</v>
      </c>
      <c r="G37" s="380">
        <v>41.98</v>
      </c>
      <c r="H37" s="379">
        <v>128</v>
      </c>
      <c r="I37" s="381">
        <v>47</v>
      </c>
    </row>
    <row r="38" spans="1:9" x14ac:dyDescent="0.25">
      <c r="A38" s="377">
        <v>29</v>
      </c>
      <c r="B38" s="378" t="s">
        <v>101</v>
      </c>
      <c r="C38" s="379">
        <v>0</v>
      </c>
      <c r="D38" s="379">
        <v>0</v>
      </c>
      <c r="E38" s="380">
        <v>0</v>
      </c>
      <c r="F38" s="379">
        <v>0</v>
      </c>
      <c r="G38" s="380">
        <v>0</v>
      </c>
      <c r="H38" s="379">
        <v>0</v>
      </c>
      <c r="I38" s="381">
        <v>0</v>
      </c>
    </row>
    <row r="39" spans="1:9" x14ac:dyDescent="0.25">
      <c r="A39" s="377">
        <v>19</v>
      </c>
      <c r="B39" s="378" t="s">
        <v>102</v>
      </c>
      <c r="C39" s="379">
        <v>2</v>
      </c>
      <c r="D39" s="379">
        <v>0</v>
      </c>
      <c r="E39" s="380">
        <v>0</v>
      </c>
      <c r="F39" s="379">
        <v>0</v>
      </c>
      <c r="G39" s="380">
        <v>0</v>
      </c>
      <c r="H39" s="379">
        <v>2</v>
      </c>
      <c r="I39" s="381">
        <v>0</v>
      </c>
    </row>
    <row r="40" spans="1:9" x14ac:dyDescent="0.25">
      <c r="A40" s="377">
        <v>31</v>
      </c>
      <c r="B40" s="378" t="s">
        <v>103</v>
      </c>
      <c r="C40" s="379">
        <v>0</v>
      </c>
      <c r="D40" s="379">
        <v>0</v>
      </c>
      <c r="E40" s="380">
        <v>0</v>
      </c>
      <c r="F40" s="379">
        <v>0</v>
      </c>
      <c r="G40" s="380">
        <v>0</v>
      </c>
      <c r="H40" s="379">
        <v>0</v>
      </c>
      <c r="I40" s="381">
        <v>0</v>
      </c>
    </row>
    <row r="41" spans="1:9" x14ac:dyDescent="0.25">
      <c r="A41" s="377">
        <v>32</v>
      </c>
      <c r="B41" s="378" t="s">
        <v>104</v>
      </c>
      <c r="C41" s="379">
        <v>0</v>
      </c>
      <c r="D41" s="379">
        <v>0</v>
      </c>
      <c r="E41" s="380">
        <v>0</v>
      </c>
      <c r="F41" s="379">
        <v>0</v>
      </c>
      <c r="G41" s="380">
        <v>0</v>
      </c>
      <c r="H41" s="379">
        <v>0</v>
      </c>
      <c r="I41" s="381">
        <v>0</v>
      </c>
    </row>
    <row r="42" spans="1:9" x14ac:dyDescent="0.25">
      <c r="A42" s="377">
        <v>20</v>
      </c>
      <c r="B42" s="378" t="s">
        <v>105</v>
      </c>
      <c r="C42" s="379">
        <v>139</v>
      </c>
      <c r="D42" s="379">
        <v>17</v>
      </c>
      <c r="E42" s="380">
        <v>8.5</v>
      </c>
      <c r="F42" s="379">
        <v>17</v>
      </c>
      <c r="G42" s="380">
        <v>8.5</v>
      </c>
      <c r="H42" s="379">
        <v>0</v>
      </c>
      <c r="I42" s="381">
        <v>122</v>
      </c>
    </row>
    <row r="43" spans="1:9" x14ac:dyDescent="0.25">
      <c r="A43" s="377">
        <v>34</v>
      </c>
      <c r="B43" s="378" t="s">
        <v>106</v>
      </c>
      <c r="C43" s="379">
        <v>0</v>
      </c>
      <c r="D43" s="379">
        <v>0</v>
      </c>
      <c r="E43" s="380">
        <v>0</v>
      </c>
      <c r="F43" s="379">
        <v>0</v>
      </c>
      <c r="G43" s="380">
        <v>0</v>
      </c>
      <c r="H43" s="379">
        <v>0</v>
      </c>
      <c r="I43" s="381">
        <v>0</v>
      </c>
    </row>
    <row r="44" spans="1:9" x14ac:dyDescent="0.25">
      <c r="A44" s="377">
        <v>35</v>
      </c>
      <c r="B44" s="378" t="s">
        <v>107</v>
      </c>
      <c r="C44" s="379">
        <v>0</v>
      </c>
      <c r="D44" s="379">
        <v>0</v>
      </c>
      <c r="E44" s="380">
        <v>0</v>
      </c>
      <c r="F44" s="379">
        <v>0</v>
      </c>
      <c r="G44" s="380">
        <v>0</v>
      </c>
      <c r="H44" s="379">
        <v>0</v>
      </c>
      <c r="I44" s="381">
        <v>0</v>
      </c>
    </row>
    <row r="45" spans="1:9" x14ac:dyDescent="0.25">
      <c r="A45" s="377">
        <v>36</v>
      </c>
      <c r="B45" s="378" t="s">
        <v>108</v>
      </c>
      <c r="C45" s="379">
        <v>0</v>
      </c>
      <c r="D45" s="379">
        <v>0</v>
      </c>
      <c r="E45" s="380">
        <v>0</v>
      </c>
      <c r="F45" s="379">
        <v>0</v>
      </c>
      <c r="G45" s="380">
        <v>0</v>
      </c>
      <c r="H45" s="379">
        <v>0</v>
      </c>
      <c r="I45" s="381">
        <v>0</v>
      </c>
    </row>
    <row r="46" spans="1:9" x14ac:dyDescent="0.25">
      <c r="A46" s="377">
        <v>37</v>
      </c>
      <c r="B46" s="378" t="s">
        <v>109</v>
      </c>
      <c r="C46" s="379">
        <v>0</v>
      </c>
      <c r="D46" s="379">
        <v>0</v>
      </c>
      <c r="E46" s="380">
        <v>0</v>
      </c>
      <c r="F46" s="379">
        <v>0</v>
      </c>
      <c r="G46" s="380">
        <v>0</v>
      </c>
      <c r="H46" s="379">
        <v>0</v>
      </c>
      <c r="I46" s="381">
        <v>0</v>
      </c>
    </row>
    <row r="47" spans="1:9" x14ac:dyDescent="0.25">
      <c r="A47" s="231" t="s">
        <v>110</v>
      </c>
      <c r="B47" s="232"/>
      <c r="C47" s="136">
        <f t="shared" ref="C47:I47" si="1">SUM(C21:C46)</f>
        <v>3405</v>
      </c>
      <c r="D47" s="136">
        <f t="shared" si="1"/>
        <v>501</v>
      </c>
      <c r="E47" s="137">
        <f t="shared" si="1"/>
        <v>419.78</v>
      </c>
      <c r="F47" s="136">
        <f t="shared" si="1"/>
        <v>495</v>
      </c>
      <c r="G47" s="137">
        <f t="shared" si="1"/>
        <v>406.12000000000006</v>
      </c>
      <c r="H47" s="136">
        <f t="shared" si="1"/>
        <v>665</v>
      </c>
      <c r="I47" s="138">
        <f t="shared" si="1"/>
        <v>2259</v>
      </c>
    </row>
    <row r="48" spans="1:9" ht="15.75" thickBot="1" x14ac:dyDescent="0.3">
      <c r="A48" s="466" t="s">
        <v>111</v>
      </c>
      <c r="B48" s="467"/>
      <c r="C48" s="45">
        <f t="shared" ref="C48:I48" si="2">SUM(C20,C47)</f>
        <v>130350</v>
      </c>
      <c r="D48" s="45">
        <f t="shared" si="2"/>
        <v>54558</v>
      </c>
      <c r="E48" s="46">
        <f t="shared" si="2"/>
        <v>49325.990000000005</v>
      </c>
      <c r="F48" s="45">
        <f t="shared" si="2"/>
        <v>51835</v>
      </c>
      <c r="G48" s="46">
        <f t="shared" si="2"/>
        <v>45401.340000000004</v>
      </c>
      <c r="H48" s="45">
        <f t="shared" si="2"/>
        <v>5402</v>
      </c>
      <c r="I48" s="468">
        <f t="shared" si="2"/>
        <v>70484</v>
      </c>
    </row>
    <row r="49" spans="1:9" ht="15.75" thickBot="1" x14ac:dyDescent="0.3">
      <c r="A49" s="207" t="s">
        <v>112</v>
      </c>
      <c r="B49" s="209"/>
      <c r="C49" s="209"/>
      <c r="D49" s="209"/>
      <c r="E49" s="209"/>
      <c r="F49" s="209"/>
      <c r="G49" s="209"/>
      <c r="H49" s="209"/>
      <c r="I49" s="210"/>
    </row>
    <row r="50" spans="1:9" x14ac:dyDescent="0.25">
      <c r="A50" s="132">
        <v>21</v>
      </c>
      <c r="B50" s="28" t="s">
        <v>113</v>
      </c>
      <c r="C50" s="29">
        <v>28525</v>
      </c>
      <c r="D50" s="29">
        <v>8341</v>
      </c>
      <c r="E50" s="30">
        <v>6719</v>
      </c>
      <c r="F50" s="29">
        <v>7825</v>
      </c>
      <c r="G50" s="30">
        <v>6298</v>
      </c>
      <c r="H50" s="29">
        <v>427</v>
      </c>
      <c r="I50" s="134">
        <v>19757</v>
      </c>
    </row>
    <row r="51" spans="1:9" ht="15.75" thickBot="1" x14ac:dyDescent="0.3">
      <c r="A51" s="466" t="s">
        <v>114</v>
      </c>
      <c r="B51" s="467"/>
      <c r="C51" s="45">
        <f t="shared" ref="C51:I51" si="3">SUM(C49:C50)</f>
        <v>28525</v>
      </c>
      <c r="D51" s="45">
        <f t="shared" si="3"/>
        <v>8341</v>
      </c>
      <c r="E51" s="46">
        <f t="shared" si="3"/>
        <v>6719</v>
      </c>
      <c r="F51" s="45">
        <f t="shared" si="3"/>
        <v>7825</v>
      </c>
      <c r="G51" s="46">
        <f t="shared" si="3"/>
        <v>6298</v>
      </c>
      <c r="H51" s="45">
        <f t="shared" si="3"/>
        <v>427</v>
      </c>
      <c r="I51" s="468">
        <f t="shared" si="3"/>
        <v>19757</v>
      </c>
    </row>
    <row r="52" spans="1:9" ht="15.75" thickBot="1" x14ac:dyDescent="0.3">
      <c r="A52" s="207" t="s">
        <v>115</v>
      </c>
      <c r="B52" s="209"/>
      <c r="C52" s="209"/>
      <c r="D52" s="209"/>
      <c r="E52" s="209"/>
      <c r="F52" s="209"/>
      <c r="G52" s="209"/>
      <c r="H52" s="209"/>
      <c r="I52" s="210"/>
    </row>
    <row r="53" spans="1:9" x14ac:dyDescent="0.25">
      <c r="A53" s="132">
        <v>39</v>
      </c>
      <c r="B53" s="28" t="s">
        <v>116</v>
      </c>
      <c r="C53" s="29">
        <v>0</v>
      </c>
      <c r="D53" s="29">
        <v>0</v>
      </c>
      <c r="E53" s="30">
        <v>0</v>
      </c>
      <c r="F53" s="29">
        <v>0</v>
      </c>
      <c r="G53" s="30">
        <v>0</v>
      </c>
      <c r="H53" s="29">
        <v>0</v>
      </c>
      <c r="I53" s="134">
        <v>0</v>
      </c>
    </row>
    <row r="54" spans="1:9" x14ac:dyDescent="0.25">
      <c r="A54" s="133">
        <v>40</v>
      </c>
      <c r="B54" s="32" t="s">
        <v>117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135">
        <v>0</v>
      </c>
    </row>
    <row r="55" spans="1:9" ht="15.75" thickBot="1" x14ac:dyDescent="0.3">
      <c r="A55" s="466" t="s">
        <v>118</v>
      </c>
      <c r="B55" s="467"/>
      <c r="C55" s="45">
        <f t="shared" ref="C55:I55" si="4">SUM(C52:C54)</f>
        <v>0</v>
      </c>
      <c r="D55" s="45">
        <f t="shared" si="4"/>
        <v>0</v>
      </c>
      <c r="E55" s="46">
        <f t="shared" si="4"/>
        <v>0</v>
      </c>
      <c r="F55" s="45">
        <f t="shared" si="4"/>
        <v>0</v>
      </c>
      <c r="G55" s="46">
        <f t="shared" si="4"/>
        <v>0</v>
      </c>
      <c r="H55" s="45">
        <f t="shared" si="4"/>
        <v>0</v>
      </c>
      <c r="I55" s="468">
        <f t="shared" si="4"/>
        <v>0</v>
      </c>
    </row>
    <row r="56" spans="1:9" ht="15.75" thickBot="1" x14ac:dyDescent="0.3">
      <c r="A56" s="207" t="s">
        <v>119</v>
      </c>
      <c r="B56" s="209"/>
      <c r="C56" s="209"/>
      <c r="D56" s="209"/>
      <c r="E56" s="209"/>
      <c r="F56" s="209"/>
      <c r="G56" s="209"/>
      <c r="H56" s="209"/>
      <c r="I56" s="210"/>
    </row>
    <row r="57" spans="1:9" x14ac:dyDescent="0.25">
      <c r="A57" s="132">
        <v>22</v>
      </c>
      <c r="B57" s="28" t="s">
        <v>120</v>
      </c>
      <c r="C57" s="29">
        <v>1369</v>
      </c>
      <c r="D57" s="29">
        <v>23</v>
      </c>
      <c r="E57" s="30">
        <v>22.28</v>
      </c>
      <c r="F57" s="29">
        <v>23</v>
      </c>
      <c r="G57" s="30">
        <v>22.28</v>
      </c>
      <c r="H57" s="29">
        <v>2</v>
      </c>
      <c r="I57" s="134">
        <v>1344</v>
      </c>
    </row>
    <row r="58" spans="1:9" x14ac:dyDescent="0.25">
      <c r="A58" s="133">
        <v>42</v>
      </c>
      <c r="B58" s="32" t="s">
        <v>121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135">
        <v>0</v>
      </c>
    </row>
    <row r="59" spans="1:9" x14ac:dyDescent="0.25">
      <c r="A59" s="133">
        <v>43</v>
      </c>
      <c r="B59" s="32" t="s">
        <v>122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135">
        <v>0</v>
      </c>
    </row>
    <row r="60" spans="1:9" x14ac:dyDescent="0.25">
      <c r="A60" s="133">
        <v>44</v>
      </c>
      <c r="B60" s="32" t="s">
        <v>123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135">
        <v>0</v>
      </c>
    </row>
    <row r="61" spans="1:9" x14ac:dyDescent="0.25">
      <c r="A61" s="133">
        <v>45</v>
      </c>
      <c r="B61" s="32" t="s">
        <v>124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135">
        <v>0</v>
      </c>
    </row>
    <row r="62" spans="1:9" x14ac:dyDescent="0.25">
      <c r="A62" s="133">
        <v>46</v>
      </c>
      <c r="B62" s="32" t="s">
        <v>125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135">
        <v>0</v>
      </c>
    </row>
    <row r="63" spans="1:9" x14ac:dyDescent="0.25">
      <c r="A63" s="133">
        <v>47</v>
      </c>
      <c r="B63" s="32" t="s">
        <v>126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135">
        <v>0</v>
      </c>
    </row>
    <row r="64" spans="1:9" x14ac:dyDescent="0.25">
      <c r="A64" s="133">
        <v>48</v>
      </c>
      <c r="B64" s="32" t="s">
        <v>127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135">
        <v>0</v>
      </c>
    </row>
    <row r="65" spans="1:9" x14ac:dyDescent="0.25">
      <c r="A65" s="133">
        <v>49</v>
      </c>
      <c r="B65" s="32" t="s">
        <v>128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135">
        <v>0</v>
      </c>
    </row>
    <row r="66" spans="1:9" ht="15.75" thickBot="1" x14ac:dyDescent="0.3">
      <c r="A66" s="466" t="s">
        <v>129</v>
      </c>
      <c r="B66" s="467"/>
      <c r="C66" s="45">
        <f t="shared" ref="C66:I66" si="5">SUM(C56:C65)</f>
        <v>1369</v>
      </c>
      <c r="D66" s="45">
        <f t="shared" si="5"/>
        <v>23</v>
      </c>
      <c r="E66" s="46">
        <f t="shared" si="5"/>
        <v>22.28</v>
      </c>
      <c r="F66" s="45">
        <f t="shared" si="5"/>
        <v>23</v>
      </c>
      <c r="G66" s="46">
        <f t="shared" si="5"/>
        <v>22.28</v>
      </c>
      <c r="H66" s="45">
        <f t="shared" si="5"/>
        <v>2</v>
      </c>
      <c r="I66" s="468">
        <f t="shared" si="5"/>
        <v>1344</v>
      </c>
    </row>
    <row r="67" spans="1:9" ht="15.75" thickBot="1" x14ac:dyDescent="0.3">
      <c r="A67" s="207" t="s">
        <v>56</v>
      </c>
      <c r="B67" s="208"/>
      <c r="C67" s="39">
        <f>SUM(C48,C51,C55,C66)</f>
        <v>160244</v>
      </c>
      <c r="D67" s="39">
        <f t="shared" ref="D67:I67" si="6">SUM(D48,D51,D55,D66)</f>
        <v>62922</v>
      </c>
      <c r="E67" s="40">
        <f t="shared" si="6"/>
        <v>56067.270000000004</v>
      </c>
      <c r="F67" s="39">
        <f t="shared" si="6"/>
        <v>59683</v>
      </c>
      <c r="G67" s="40">
        <f t="shared" si="6"/>
        <v>51721.62</v>
      </c>
      <c r="H67" s="39">
        <f t="shared" si="6"/>
        <v>5831</v>
      </c>
      <c r="I67" s="144">
        <f t="shared" si="6"/>
        <v>91585</v>
      </c>
    </row>
  </sheetData>
  <mergeCells count="20">
    <mergeCell ref="A49:I49"/>
    <mergeCell ref="A1:I1"/>
    <mergeCell ref="A2:I2"/>
    <mergeCell ref="A3:I3"/>
    <mergeCell ref="A5:A6"/>
    <mergeCell ref="B5:B6"/>
    <mergeCell ref="D5:E5"/>
    <mergeCell ref="F5:G5"/>
    <mergeCell ref="A7:I7"/>
    <mergeCell ref="A20:B20"/>
    <mergeCell ref="A21:I21"/>
    <mergeCell ref="A47:B47"/>
    <mergeCell ref="A48:B48"/>
    <mergeCell ref="A4:I4"/>
    <mergeCell ref="A51:B51"/>
    <mergeCell ref="A56:I56"/>
    <mergeCell ref="A66:B66"/>
    <mergeCell ref="A67:B67"/>
    <mergeCell ref="A52:I52"/>
    <mergeCell ref="A55:B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C250-9E46-45CC-94AB-FCF8A02C4A10}">
  <dimension ref="A1:J74"/>
  <sheetViews>
    <sheetView topLeftCell="A49" workbookViewId="0">
      <selection activeCell="J27" sqref="J27"/>
    </sheetView>
  </sheetViews>
  <sheetFormatPr defaultRowHeight="15" x14ac:dyDescent="0.25"/>
  <cols>
    <col min="2" max="2" width="42.5703125" bestFit="1" customWidth="1"/>
    <col min="3" max="3" width="7" bestFit="1" customWidth="1"/>
    <col min="5" max="5" width="7" bestFit="1" customWidth="1"/>
  </cols>
  <sheetData>
    <row r="1" spans="1:10" x14ac:dyDescent="0.25">
      <c r="A1" s="193" t="s">
        <v>57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0" x14ac:dyDescent="0.25">
      <c r="A2" s="193" t="s">
        <v>58</v>
      </c>
      <c r="B2" s="193"/>
      <c r="C2" s="193"/>
      <c r="D2" s="193"/>
      <c r="E2" s="193"/>
      <c r="F2" s="193"/>
      <c r="G2" s="193"/>
      <c r="H2" s="193"/>
      <c r="I2" s="193"/>
      <c r="J2" s="193"/>
    </row>
    <row r="3" spans="1:10" x14ac:dyDescent="0.25">
      <c r="A3" s="193" t="s">
        <v>59</v>
      </c>
      <c r="B3" s="193"/>
      <c r="C3" s="193"/>
      <c r="D3" s="193"/>
      <c r="E3" s="193"/>
      <c r="F3" s="193"/>
      <c r="G3" s="193"/>
      <c r="H3" s="193"/>
      <c r="I3" s="193"/>
      <c r="J3" s="193"/>
    </row>
    <row r="4" spans="1:10" x14ac:dyDescent="0.25">
      <c r="A4" s="193" t="s">
        <v>399</v>
      </c>
      <c r="B4" s="193"/>
      <c r="C4" s="193"/>
      <c r="D4" s="193"/>
      <c r="E4" s="193"/>
      <c r="F4" s="193"/>
      <c r="G4" s="193"/>
      <c r="H4" s="193"/>
      <c r="I4" s="193"/>
      <c r="J4" s="193"/>
    </row>
    <row r="5" spans="1:10" x14ac:dyDescent="0.25">
      <c r="A5" s="7"/>
      <c r="B5" s="8"/>
      <c r="C5" s="7"/>
      <c r="D5" s="9"/>
      <c r="E5" s="7"/>
      <c r="F5" s="9"/>
      <c r="G5" s="194" t="s">
        <v>60</v>
      </c>
      <c r="H5" s="194"/>
      <c r="I5" s="10" t="s">
        <v>61</v>
      </c>
      <c r="J5" s="9"/>
    </row>
    <row r="6" spans="1:10" ht="15" customHeight="1" x14ac:dyDescent="0.25">
      <c r="A6" s="191" t="s">
        <v>62</v>
      </c>
      <c r="B6" s="192" t="s">
        <v>63</v>
      </c>
      <c r="C6" s="187" t="s">
        <v>64</v>
      </c>
      <c r="D6" s="187"/>
      <c r="E6" s="187"/>
      <c r="F6" s="187"/>
      <c r="G6" s="187" t="s">
        <v>65</v>
      </c>
      <c r="H6" s="187"/>
      <c r="I6" s="187"/>
      <c r="J6" s="187"/>
    </row>
    <row r="7" spans="1:10" ht="15" customHeight="1" x14ac:dyDescent="0.25">
      <c r="A7" s="191"/>
      <c r="B7" s="192"/>
      <c r="C7" s="187" t="s">
        <v>66</v>
      </c>
      <c r="D7" s="187"/>
      <c r="E7" s="187" t="s">
        <v>67</v>
      </c>
      <c r="F7" s="187"/>
      <c r="G7" s="187" t="s">
        <v>66</v>
      </c>
      <c r="H7" s="187"/>
      <c r="I7" s="187" t="s">
        <v>67</v>
      </c>
      <c r="J7" s="187"/>
    </row>
    <row r="8" spans="1:10" x14ac:dyDescent="0.25">
      <c r="A8" s="191"/>
      <c r="B8" s="192"/>
      <c r="C8" s="12" t="s">
        <v>68</v>
      </c>
      <c r="D8" s="13" t="s">
        <v>69</v>
      </c>
      <c r="E8" s="12" t="s">
        <v>68</v>
      </c>
      <c r="F8" s="13" t="s">
        <v>69</v>
      </c>
      <c r="G8" s="12" t="s">
        <v>68</v>
      </c>
      <c r="H8" s="13" t="s">
        <v>69</v>
      </c>
      <c r="I8" s="12" t="s">
        <v>68</v>
      </c>
      <c r="J8" s="13" t="s">
        <v>69</v>
      </c>
    </row>
    <row r="9" spans="1:10" x14ac:dyDescent="0.25">
      <c r="A9" s="188" t="s">
        <v>70</v>
      </c>
      <c r="B9" s="189"/>
      <c r="C9" s="189"/>
      <c r="D9" s="189"/>
      <c r="E9" s="189"/>
      <c r="F9" s="189"/>
      <c r="G9" s="189"/>
      <c r="H9" s="189"/>
      <c r="I9" s="189"/>
      <c r="J9" s="190"/>
    </row>
    <row r="10" spans="1:10" x14ac:dyDescent="0.25">
      <c r="A10" s="14">
        <v>1</v>
      </c>
      <c r="B10" s="15" t="s">
        <v>71</v>
      </c>
      <c r="C10" s="14">
        <v>4405</v>
      </c>
      <c r="D10" s="16">
        <v>743.88</v>
      </c>
      <c r="E10" s="14">
        <v>0</v>
      </c>
      <c r="F10" s="16">
        <v>0</v>
      </c>
      <c r="G10" s="14">
        <v>47388</v>
      </c>
      <c r="H10" s="16">
        <v>147.16999999999999</v>
      </c>
      <c r="I10" s="14">
        <v>0</v>
      </c>
      <c r="J10" s="16">
        <v>0</v>
      </c>
    </row>
    <row r="11" spans="1:10" x14ac:dyDescent="0.25">
      <c r="A11" s="14">
        <v>2</v>
      </c>
      <c r="B11" s="15" t="s">
        <v>72</v>
      </c>
      <c r="C11" s="14">
        <v>1452</v>
      </c>
      <c r="D11" s="16">
        <v>278.98</v>
      </c>
      <c r="E11" s="14">
        <v>1452</v>
      </c>
      <c r="F11" s="16">
        <v>278.98</v>
      </c>
      <c r="G11" s="14">
        <v>69537</v>
      </c>
      <c r="H11" s="16">
        <v>18397.580000000002</v>
      </c>
      <c r="I11" s="14">
        <v>69537</v>
      </c>
      <c r="J11" s="16">
        <v>18398</v>
      </c>
    </row>
    <row r="12" spans="1:10" x14ac:dyDescent="0.25">
      <c r="A12" s="14">
        <v>3</v>
      </c>
      <c r="B12" s="15" t="s">
        <v>73</v>
      </c>
      <c r="C12" s="14">
        <v>12025</v>
      </c>
      <c r="D12" s="16">
        <v>3569.41</v>
      </c>
      <c r="E12" s="14">
        <v>10839</v>
      </c>
      <c r="F12" s="16">
        <v>2725.41</v>
      </c>
      <c r="G12" s="14">
        <v>1313</v>
      </c>
      <c r="H12" s="16">
        <v>187.12</v>
      </c>
      <c r="I12" s="14">
        <v>1244</v>
      </c>
      <c r="J12" s="16">
        <v>113.37</v>
      </c>
    </row>
    <row r="13" spans="1:10" x14ac:dyDescent="0.25">
      <c r="A13" s="14">
        <v>4</v>
      </c>
      <c r="B13" s="15" t="s">
        <v>74</v>
      </c>
      <c r="C13" s="14">
        <v>74</v>
      </c>
      <c r="D13" s="16">
        <v>1.01</v>
      </c>
      <c r="E13" s="14">
        <v>74</v>
      </c>
      <c r="F13" s="16">
        <v>1.01</v>
      </c>
      <c r="G13" s="14">
        <v>938</v>
      </c>
      <c r="H13" s="16">
        <v>187.34</v>
      </c>
      <c r="I13" s="14">
        <v>938</v>
      </c>
      <c r="J13" s="16">
        <v>187.34</v>
      </c>
    </row>
    <row r="14" spans="1:10" x14ac:dyDescent="0.25">
      <c r="A14" s="14">
        <v>5</v>
      </c>
      <c r="B14" s="15" t="s">
        <v>75</v>
      </c>
      <c r="C14" s="14">
        <v>67</v>
      </c>
      <c r="D14" s="16">
        <v>5.08</v>
      </c>
      <c r="E14" s="14">
        <v>67</v>
      </c>
      <c r="F14" s="16">
        <v>5.08</v>
      </c>
      <c r="G14" s="14">
        <v>6244</v>
      </c>
      <c r="H14" s="16">
        <v>1795.82</v>
      </c>
      <c r="I14" s="14">
        <v>6244</v>
      </c>
      <c r="J14" s="16">
        <v>1795.82</v>
      </c>
    </row>
    <row r="15" spans="1:10" x14ac:dyDescent="0.25">
      <c r="A15" s="14">
        <v>6</v>
      </c>
      <c r="B15" s="15" t="s">
        <v>76</v>
      </c>
      <c r="C15" s="14">
        <v>270</v>
      </c>
      <c r="D15" s="16">
        <v>3.19</v>
      </c>
      <c r="E15" s="14">
        <v>190</v>
      </c>
      <c r="F15" s="16">
        <v>1.97</v>
      </c>
      <c r="G15" s="14">
        <v>2251</v>
      </c>
      <c r="H15" s="16">
        <v>22.94</v>
      </c>
      <c r="I15" s="14">
        <v>1714</v>
      </c>
      <c r="J15" s="16">
        <v>17.14</v>
      </c>
    </row>
    <row r="16" spans="1:10" x14ac:dyDescent="0.25">
      <c r="A16" s="14">
        <v>7</v>
      </c>
      <c r="B16" s="15" t="s">
        <v>77</v>
      </c>
      <c r="C16" s="14">
        <v>625</v>
      </c>
      <c r="D16" s="16">
        <v>119.59</v>
      </c>
      <c r="E16" s="14">
        <v>625</v>
      </c>
      <c r="F16" s="16">
        <v>119.59</v>
      </c>
      <c r="G16" s="14">
        <v>6386</v>
      </c>
      <c r="H16" s="16">
        <v>1445.41</v>
      </c>
      <c r="I16" s="14">
        <v>6386</v>
      </c>
      <c r="J16" s="16">
        <v>1445.41</v>
      </c>
    </row>
    <row r="17" spans="1:10" x14ac:dyDescent="0.25">
      <c r="A17" s="14">
        <v>8</v>
      </c>
      <c r="B17" s="15" t="s">
        <v>78</v>
      </c>
      <c r="C17" s="14">
        <v>15</v>
      </c>
      <c r="D17" s="16">
        <v>10.199999999999999</v>
      </c>
      <c r="E17" s="14">
        <v>15</v>
      </c>
      <c r="F17" s="16">
        <v>10.199999999999999</v>
      </c>
      <c r="G17" s="14">
        <v>136</v>
      </c>
      <c r="H17" s="16">
        <v>17.399999999999999</v>
      </c>
      <c r="I17" s="14">
        <v>136</v>
      </c>
      <c r="J17" s="16">
        <v>17.399999999999999</v>
      </c>
    </row>
    <row r="18" spans="1:10" x14ac:dyDescent="0.25">
      <c r="A18" s="14">
        <v>9</v>
      </c>
      <c r="B18" s="15" t="s">
        <v>79</v>
      </c>
      <c r="C18" s="14">
        <v>0</v>
      </c>
      <c r="D18" s="16">
        <v>0</v>
      </c>
      <c r="E18" s="14">
        <v>0</v>
      </c>
      <c r="F18" s="16">
        <v>0</v>
      </c>
      <c r="G18" s="14">
        <v>647</v>
      </c>
      <c r="H18" s="16">
        <v>62.83</v>
      </c>
      <c r="I18" s="14">
        <v>459</v>
      </c>
      <c r="J18" s="16">
        <v>52.1</v>
      </c>
    </row>
    <row r="19" spans="1:10" x14ac:dyDescent="0.25">
      <c r="A19" s="14">
        <v>10</v>
      </c>
      <c r="B19" s="15" t="s">
        <v>80</v>
      </c>
      <c r="C19" s="14">
        <v>1353</v>
      </c>
      <c r="D19" s="16">
        <v>190</v>
      </c>
      <c r="E19" s="14">
        <v>1353</v>
      </c>
      <c r="F19" s="16">
        <v>190</v>
      </c>
      <c r="G19" s="14">
        <v>33621</v>
      </c>
      <c r="H19" s="16">
        <v>6673</v>
      </c>
      <c r="I19" s="14">
        <v>33621</v>
      </c>
      <c r="J19" s="16">
        <v>6673</v>
      </c>
    </row>
    <row r="20" spans="1:10" x14ac:dyDescent="0.25">
      <c r="A20" s="14">
        <v>11</v>
      </c>
      <c r="B20" s="15" t="s">
        <v>81</v>
      </c>
      <c r="C20" s="14">
        <v>369</v>
      </c>
      <c r="D20" s="16">
        <v>44</v>
      </c>
      <c r="E20" s="14">
        <v>367</v>
      </c>
      <c r="F20" s="16">
        <v>44</v>
      </c>
      <c r="G20" s="14">
        <v>10418</v>
      </c>
      <c r="H20" s="16">
        <v>1549</v>
      </c>
      <c r="I20" s="14">
        <v>10418</v>
      </c>
      <c r="J20" s="16">
        <v>1549</v>
      </c>
    </row>
    <row r="21" spans="1:10" x14ac:dyDescent="0.25">
      <c r="A21" s="14">
        <v>12</v>
      </c>
      <c r="B21" s="15" t="s">
        <v>82</v>
      </c>
      <c r="C21" s="14">
        <v>212</v>
      </c>
      <c r="D21" s="16">
        <v>42.51</v>
      </c>
      <c r="E21" s="14">
        <v>212</v>
      </c>
      <c r="F21" s="16">
        <v>42.51</v>
      </c>
      <c r="G21" s="14">
        <v>8193</v>
      </c>
      <c r="H21" s="16">
        <v>968.33</v>
      </c>
      <c r="I21" s="14">
        <v>8193</v>
      </c>
      <c r="J21" s="16">
        <v>968.33</v>
      </c>
    </row>
    <row r="22" spans="1:10" x14ac:dyDescent="0.25">
      <c r="A22" s="17"/>
      <c r="B22" s="18" t="s">
        <v>83</v>
      </c>
      <c r="C22" s="17">
        <f t="shared" ref="C22:J22" si="0">SUM(C10:C21)</f>
        <v>20867</v>
      </c>
      <c r="D22" s="19">
        <f t="shared" si="0"/>
        <v>5007.8499999999995</v>
      </c>
      <c r="E22" s="17">
        <f t="shared" si="0"/>
        <v>15194</v>
      </c>
      <c r="F22" s="19">
        <f t="shared" si="0"/>
        <v>3418.75</v>
      </c>
      <c r="G22" s="17">
        <f t="shared" si="0"/>
        <v>187072</v>
      </c>
      <c r="H22" s="19">
        <f t="shared" si="0"/>
        <v>31453.940000000002</v>
      </c>
      <c r="I22" s="17">
        <f t="shared" si="0"/>
        <v>138890</v>
      </c>
      <c r="J22" s="19">
        <f t="shared" si="0"/>
        <v>31216.91</v>
      </c>
    </row>
    <row r="23" spans="1:10" x14ac:dyDescent="0.25">
      <c r="A23" s="17"/>
      <c r="B23" s="184" t="s">
        <v>84</v>
      </c>
      <c r="C23" s="185"/>
      <c r="D23" s="186"/>
      <c r="E23" s="185"/>
      <c r="F23" s="186"/>
      <c r="G23" s="185"/>
      <c r="H23" s="186"/>
      <c r="I23" s="185"/>
      <c r="J23" s="186"/>
    </row>
    <row r="24" spans="1:10" x14ac:dyDescent="0.25">
      <c r="A24" s="14">
        <v>13</v>
      </c>
      <c r="B24" s="15" t="s">
        <v>85</v>
      </c>
      <c r="C24" s="14">
        <v>0</v>
      </c>
      <c r="D24" s="16">
        <v>0</v>
      </c>
      <c r="E24" s="14">
        <v>0</v>
      </c>
      <c r="F24" s="16">
        <v>0</v>
      </c>
      <c r="G24" s="14">
        <v>0</v>
      </c>
      <c r="H24" s="16">
        <v>0</v>
      </c>
      <c r="I24" s="14">
        <v>0</v>
      </c>
      <c r="J24" s="16">
        <v>0</v>
      </c>
    </row>
    <row r="25" spans="1:10" x14ac:dyDescent="0.25">
      <c r="A25" s="14">
        <v>14</v>
      </c>
      <c r="B25" s="15" t="s">
        <v>86</v>
      </c>
      <c r="C25" s="14">
        <v>0</v>
      </c>
      <c r="D25" s="16">
        <v>0</v>
      </c>
      <c r="E25" s="14">
        <v>0</v>
      </c>
      <c r="F25" s="16">
        <v>0</v>
      </c>
      <c r="G25" s="14">
        <v>0</v>
      </c>
      <c r="H25" s="16">
        <v>0</v>
      </c>
      <c r="I25" s="14">
        <v>0</v>
      </c>
      <c r="J25" s="16">
        <v>0</v>
      </c>
    </row>
    <row r="26" spans="1:10" x14ac:dyDescent="0.25">
      <c r="A26" s="14">
        <v>15</v>
      </c>
      <c r="B26" s="15" t="s">
        <v>87</v>
      </c>
      <c r="C26" s="14">
        <v>0</v>
      </c>
      <c r="D26" s="16">
        <v>0</v>
      </c>
      <c r="E26" s="14">
        <v>0</v>
      </c>
      <c r="F26" s="16">
        <v>0</v>
      </c>
      <c r="G26" s="14">
        <v>0</v>
      </c>
      <c r="H26" s="16">
        <v>0</v>
      </c>
      <c r="I26" s="14">
        <v>0</v>
      </c>
      <c r="J26" s="16">
        <v>0</v>
      </c>
    </row>
    <row r="27" spans="1:10" x14ac:dyDescent="0.25">
      <c r="A27" s="14">
        <v>16</v>
      </c>
      <c r="B27" s="15" t="s">
        <v>88</v>
      </c>
      <c r="C27" s="14">
        <v>0</v>
      </c>
      <c r="D27" s="16">
        <v>0</v>
      </c>
      <c r="E27" s="14">
        <v>0</v>
      </c>
      <c r="F27" s="16">
        <v>0</v>
      </c>
      <c r="G27" s="14">
        <v>0</v>
      </c>
      <c r="H27" s="16">
        <v>0</v>
      </c>
      <c r="I27" s="14">
        <v>0</v>
      </c>
      <c r="J27" s="16">
        <v>0</v>
      </c>
    </row>
    <row r="28" spans="1:10" x14ac:dyDescent="0.25">
      <c r="A28" s="14">
        <v>17</v>
      </c>
      <c r="B28" s="15" t="s">
        <v>89</v>
      </c>
      <c r="C28" s="14">
        <v>0</v>
      </c>
      <c r="D28" s="16">
        <v>0</v>
      </c>
      <c r="E28" s="14">
        <v>0</v>
      </c>
      <c r="F28" s="16">
        <v>0</v>
      </c>
      <c r="G28" s="14">
        <v>0</v>
      </c>
      <c r="H28" s="16">
        <v>0</v>
      </c>
      <c r="I28" s="14">
        <v>0</v>
      </c>
      <c r="J28" s="16">
        <v>0</v>
      </c>
    </row>
    <row r="29" spans="1:10" x14ac:dyDescent="0.25">
      <c r="A29" s="14">
        <v>18</v>
      </c>
      <c r="B29" s="15" t="s">
        <v>90</v>
      </c>
      <c r="C29" s="14">
        <v>0</v>
      </c>
      <c r="D29" s="16">
        <v>0</v>
      </c>
      <c r="E29" s="14">
        <v>0</v>
      </c>
      <c r="F29" s="16">
        <v>0</v>
      </c>
      <c r="G29" s="14">
        <v>0</v>
      </c>
      <c r="H29" s="16">
        <v>0</v>
      </c>
      <c r="I29" s="14">
        <v>0</v>
      </c>
      <c r="J29" s="16">
        <v>0</v>
      </c>
    </row>
    <row r="30" spans="1:10" x14ac:dyDescent="0.25">
      <c r="A30" s="14">
        <v>19</v>
      </c>
      <c r="B30" s="15" t="s">
        <v>91</v>
      </c>
      <c r="C30" s="14">
        <v>0</v>
      </c>
      <c r="D30" s="16">
        <v>0</v>
      </c>
      <c r="E30" s="14">
        <v>0</v>
      </c>
      <c r="F30" s="16">
        <v>0</v>
      </c>
      <c r="G30" s="14">
        <v>0</v>
      </c>
      <c r="H30" s="16">
        <v>0</v>
      </c>
      <c r="I30" s="14">
        <v>0</v>
      </c>
      <c r="J30" s="16">
        <v>0</v>
      </c>
    </row>
    <row r="31" spans="1:10" x14ac:dyDescent="0.25">
      <c r="A31" s="14">
        <v>20</v>
      </c>
      <c r="B31" s="15" t="s">
        <v>92</v>
      </c>
      <c r="C31" s="14">
        <v>8329</v>
      </c>
      <c r="D31" s="16">
        <v>2738.52</v>
      </c>
      <c r="E31" s="14">
        <v>8329</v>
      </c>
      <c r="F31" s="16">
        <v>2738.52</v>
      </c>
      <c r="G31" s="14">
        <v>25546</v>
      </c>
      <c r="H31" s="16">
        <v>6317.87</v>
      </c>
      <c r="I31" s="14">
        <v>25546</v>
      </c>
      <c r="J31" s="16">
        <v>6317.87</v>
      </c>
    </row>
    <row r="32" spans="1:10" x14ac:dyDescent="0.25">
      <c r="A32" s="14">
        <v>21</v>
      </c>
      <c r="B32" s="15" t="s">
        <v>93</v>
      </c>
      <c r="C32" s="14">
        <v>10313</v>
      </c>
      <c r="D32" s="16">
        <v>45299.39</v>
      </c>
      <c r="E32" s="14">
        <v>10313</v>
      </c>
      <c r="F32" s="16">
        <v>45299.39</v>
      </c>
      <c r="G32" s="14">
        <v>17119</v>
      </c>
      <c r="H32" s="16">
        <v>45628.56</v>
      </c>
      <c r="I32" s="14">
        <v>17119</v>
      </c>
      <c r="J32" s="16">
        <v>45628.56</v>
      </c>
    </row>
    <row r="33" spans="1:10" x14ac:dyDescent="0.25">
      <c r="A33" s="14">
        <v>22</v>
      </c>
      <c r="B33" s="15" t="s">
        <v>94</v>
      </c>
      <c r="C33" s="14">
        <v>40</v>
      </c>
      <c r="D33" s="16">
        <v>26.09</v>
      </c>
      <c r="E33" s="14">
        <v>40</v>
      </c>
      <c r="F33" s="16">
        <v>26.09</v>
      </c>
      <c r="G33" s="14">
        <v>40</v>
      </c>
      <c r="H33" s="16">
        <v>26.09</v>
      </c>
      <c r="I33" s="14">
        <v>40</v>
      </c>
      <c r="J33" s="16">
        <v>26.09</v>
      </c>
    </row>
    <row r="34" spans="1:10" x14ac:dyDescent="0.25">
      <c r="A34" s="14">
        <v>23</v>
      </c>
      <c r="B34" s="15" t="s">
        <v>95</v>
      </c>
      <c r="C34" s="14">
        <v>0</v>
      </c>
      <c r="D34" s="16">
        <v>0</v>
      </c>
      <c r="E34" s="14">
        <v>0</v>
      </c>
      <c r="F34" s="16">
        <v>0</v>
      </c>
      <c r="G34" s="14">
        <v>0</v>
      </c>
      <c r="H34" s="16">
        <v>0</v>
      </c>
      <c r="I34" s="14">
        <v>0</v>
      </c>
      <c r="J34" s="16">
        <v>0</v>
      </c>
    </row>
    <row r="35" spans="1:10" x14ac:dyDescent="0.25">
      <c r="A35" s="14">
        <v>24</v>
      </c>
      <c r="B35" s="15" t="s">
        <v>96</v>
      </c>
      <c r="C35" s="14">
        <v>0</v>
      </c>
      <c r="D35" s="16">
        <v>0</v>
      </c>
      <c r="E35" s="14">
        <v>0</v>
      </c>
      <c r="F35" s="16">
        <v>0</v>
      </c>
      <c r="G35" s="14">
        <v>0</v>
      </c>
      <c r="H35" s="16">
        <v>0</v>
      </c>
      <c r="I35" s="14">
        <v>0</v>
      </c>
      <c r="J35" s="16">
        <v>0</v>
      </c>
    </row>
    <row r="36" spans="1:10" x14ac:dyDescent="0.25">
      <c r="A36" s="14">
        <v>25</v>
      </c>
      <c r="B36" s="15" t="s">
        <v>97</v>
      </c>
      <c r="C36" s="14">
        <v>0</v>
      </c>
      <c r="D36" s="16">
        <v>0</v>
      </c>
      <c r="E36" s="14">
        <v>0</v>
      </c>
      <c r="F36" s="16">
        <v>0</v>
      </c>
      <c r="G36" s="14">
        <v>0</v>
      </c>
      <c r="H36" s="16">
        <v>0</v>
      </c>
      <c r="I36" s="14">
        <v>0</v>
      </c>
      <c r="J36" s="16">
        <v>0</v>
      </c>
    </row>
    <row r="37" spans="1:10" x14ac:dyDescent="0.25">
      <c r="A37" s="14">
        <v>26</v>
      </c>
      <c r="B37" s="15" t="s">
        <v>98</v>
      </c>
      <c r="C37" s="14">
        <v>0</v>
      </c>
      <c r="D37" s="16">
        <v>0</v>
      </c>
      <c r="E37" s="14">
        <v>0</v>
      </c>
      <c r="F37" s="16">
        <v>0</v>
      </c>
      <c r="G37" s="14">
        <v>0</v>
      </c>
      <c r="H37" s="16">
        <v>0</v>
      </c>
      <c r="I37" s="14">
        <v>0</v>
      </c>
      <c r="J37" s="16">
        <v>0</v>
      </c>
    </row>
    <row r="38" spans="1:10" x14ac:dyDescent="0.25">
      <c r="A38" s="14">
        <v>27</v>
      </c>
      <c r="B38" s="15" t="s">
        <v>99</v>
      </c>
      <c r="C38" s="14">
        <v>0</v>
      </c>
      <c r="D38" s="16">
        <v>0</v>
      </c>
      <c r="E38" s="14">
        <v>0</v>
      </c>
      <c r="F38" s="16">
        <v>0</v>
      </c>
      <c r="G38" s="14">
        <v>0</v>
      </c>
      <c r="H38" s="16">
        <v>0</v>
      </c>
      <c r="I38" s="14">
        <v>0</v>
      </c>
      <c r="J38" s="16">
        <v>0</v>
      </c>
    </row>
    <row r="39" spans="1:10" x14ac:dyDescent="0.25">
      <c r="A39" s="14">
        <v>28</v>
      </c>
      <c r="B39" s="15" t="s">
        <v>100</v>
      </c>
      <c r="C39" s="14">
        <v>0</v>
      </c>
      <c r="D39" s="16">
        <v>0</v>
      </c>
      <c r="E39" s="14">
        <v>0</v>
      </c>
      <c r="F39" s="16">
        <v>0</v>
      </c>
      <c r="G39" s="14">
        <v>0</v>
      </c>
      <c r="H39" s="16">
        <v>0</v>
      </c>
      <c r="I39" s="14">
        <v>0</v>
      </c>
      <c r="J39" s="16">
        <v>0</v>
      </c>
    </row>
    <row r="40" spans="1:10" x14ac:dyDescent="0.25">
      <c r="A40" s="14">
        <v>29</v>
      </c>
      <c r="B40" s="15" t="s">
        <v>101</v>
      </c>
      <c r="C40" s="14">
        <v>0</v>
      </c>
      <c r="D40" s="16">
        <v>0</v>
      </c>
      <c r="E40" s="14">
        <v>0</v>
      </c>
      <c r="F40" s="16">
        <v>0</v>
      </c>
      <c r="G40" s="14">
        <v>0</v>
      </c>
      <c r="H40" s="16">
        <v>0</v>
      </c>
      <c r="I40" s="14">
        <v>0</v>
      </c>
      <c r="J40" s="16">
        <v>0</v>
      </c>
    </row>
    <row r="41" spans="1:10" x14ac:dyDescent="0.25">
      <c r="A41" s="14">
        <v>30</v>
      </c>
      <c r="B41" s="15" t="s">
        <v>102</v>
      </c>
      <c r="C41" s="14">
        <v>0</v>
      </c>
      <c r="D41" s="16">
        <v>0</v>
      </c>
      <c r="E41" s="14">
        <v>0</v>
      </c>
      <c r="F41" s="16">
        <v>0</v>
      </c>
      <c r="G41" s="14">
        <v>0</v>
      </c>
      <c r="H41" s="16">
        <v>0</v>
      </c>
      <c r="I41" s="14">
        <v>0</v>
      </c>
      <c r="J41" s="16">
        <v>0</v>
      </c>
    </row>
    <row r="42" spans="1:10" x14ac:dyDescent="0.25">
      <c r="A42" s="14">
        <v>31</v>
      </c>
      <c r="B42" s="15" t="s">
        <v>103</v>
      </c>
      <c r="C42" s="14">
        <v>0</v>
      </c>
      <c r="D42" s="16">
        <v>0</v>
      </c>
      <c r="E42" s="14">
        <v>0</v>
      </c>
      <c r="F42" s="16">
        <v>0</v>
      </c>
      <c r="G42" s="14">
        <v>0</v>
      </c>
      <c r="H42" s="16">
        <v>0</v>
      </c>
      <c r="I42" s="14">
        <v>0</v>
      </c>
      <c r="J42" s="16">
        <v>0</v>
      </c>
    </row>
    <row r="43" spans="1:10" x14ac:dyDescent="0.25">
      <c r="A43" s="14">
        <v>32</v>
      </c>
      <c r="B43" s="15" t="s">
        <v>104</v>
      </c>
      <c r="C43" s="14">
        <v>0</v>
      </c>
      <c r="D43" s="16">
        <v>0</v>
      </c>
      <c r="E43" s="14">
        <v>0</v>
      </c>
      <c r="F43" s="16">
        <v>0</v>
      </c>
      <c r="G43" s="14">
        <v>0</v>
      </c>
      <c r="H43" s="16">
        <v>0</v>
      </c>
      <c r="I43" s="14">
        <v>0</v>
      </c>
      <c r="J43" s="16">
        <v>0</v>
      </c>
    </row>
    <row r="44" spans="1:10" x14ac:dyDescent="0.25">
      <c r="A44" s="14">
        <v>33</v>
      </c>
      <c r="B44" s="15" t="s">
        <v>105</v>
      </c>
      <c r="C44" s="14">
        <v>0</v>
      </c>
      <c r="D44" s="16">
        <v>0</v>
      </c>
      <c r="E44" s="14">
        <v>0</v>
      </c>
      <c r="F44" s="16">
        <v>0</v>
      </c>
      <c r="G44" s="14">
        <v>0</v>
      </c>
      <c r="H44" s="16">
        <v>0</v>
      </c>
      <c r="I44" s="14">
        <v>0</v>
      </c>
      <c r="J44" s="16">
        <v>0</v>
      </c>
    </row>
    <row r="45" spans="1:10" x14ac:dyDescent="0.25">
      <c r="A45" s="14">
        <v>34</v>
      </c>
      <c r="B45" s="15" t="s">
        <v>106</v>
      </c>
      <c r="C45" s="14">
        <v>0</v>
      </c>
      <c r="D45" s="16">
        <v>0</v>
      </c>
      <c r="E45" s="14">
        <v>0</v>
      </c>
      <c r="F45" s="16">
        <v>0</v>
      </c>
      <c r="G45" s="14">
        <v>1</v>
      </c>
      <c r="H45" s="16">
        <v>0</v>
      </c>
      <c r="I45" s="14">
        <v>1</v>
      </c>
      <c r="J45" s="16">
        <v>0</v>
      </c>
    </row>
    <row r="46" spans="1:10" x14ac:dyDescent="0.25">
      <c r="A46" s="14">
        <v>35</v>
      </c>
      <c r="B46" s="15" t="s">
        <v>107</v>
      </c>
      <c r="C46" s="14">
        <v>0</v>
      </c>
      <c r="D46" s="16">
        <v>0</v>
      </c>
      <c r="E46" s="14">
        <v>0</v>
      </c>
      <c r="F46" s="16">
        <v>0</v>
      </c>
      <c r="G46" s="14">
        <v>0</v>
      </c>
      <c r="H46" s="16">
        <v>0</v>
      </c>
      <c r="I46" s="14">
        <v>0</v>
      </c>
      <c r="J46" s="16">
        <v>0</v>
      </c>
    </row>
    <row r="47" spans="1:10" x14ac:dyDescent="0.25">
      <c r="A47" s="14">
        <v>36</v>
      </c>
      <c r="B47" s="15" t="s">
        <v>108</v>
      </c>
      <c r="C47" s="14">
        <v>0</v>
      </c>
      <c r="D47" s="16">
        <v>0</v>
      </c>
      <c r="E47" s="14">
        <v>0</v>
      </c>
      <c r="F47" s="16">
        <v>0</v>
      </c>
      <c r="G47" s="14">
        <v>0</v>
      </c>
      <c r="H47" s="16">
        <v>0</v>
      </c>
      <c r="I47" s="14">
        <v>0</v>
      </c>
      <c r="J47" s="16">
        <v>0</v>
      </c>
    </row>
    <row r="48" spans="1:10" x14ac:dyDescent="0.25">
      <c r="A48" s="14">
        <v>37</v>
      </c>
      <c r="B48" s="15" t="s">
        <v>109</v>
      </c>
      <c r="C48" s="14">
        <v>0</v>
      </c>
      <c r="D48" s="16">
        <v>0</v>
      </c>
      <c r="E48" s="14">
        <v>0</v>
      </c>
      <c r="F48" s="16">
        <v>0</v>
      </c>
      <c r="G48" s="14">
        <v>0</v>
      </c>
      <c r="H48" s="16">
        <v>0</v>
      </c>
      <c r="I48" s="14">
        <v>0</v>
      </c>
      <c r="J48" s="16">
        <v>0</v>
      </c>
    </row>
    <row r="49" spans="1:10" x14ac:dyDescent="0.25">
      <c r="A49" s="17"/>
      <c r="B49" s="18" t="s">
        <v>110</v>
      </c>
      <c r="C49" s="17">
        <f>SUM(C24:C48)</f>
        <v>18682</v>
      </c>
      <c r="D49" s="17">
        <f t="shared" ref="D49:J49" si="1">SUM(D24:D48)</f>
        <v>48063.999999999993</v>
      </c>
      <c r="E49" s="17">
        <f t="shared" si="1"/>
        <v>18682</v>
      </c>
      <c r="F49" s="17">
        <f t="shared" si="1"/>
        <v>48063.999999999993</v>
      </c>
      <c r="G49" s="17">
        <f t="shared" si="1"/>
        <v>42706</v>
      </c>
      <c r="H49" s="17">
        <f t="shared" si="1"/>
        <v>51972.52</v>
      </c>
      <c r="I49" s="17">
        <f t="shared" si="1"/>
        <v>42706</v>
      </c>
      <c r="J49" s="17">
        <f t="shared" si="1"/>
        <v>51972.52</v>
      </c>
    </row>
    <row r="50" spans="1:10" x14ac:dyDescent="0.25">
      <c r="A50" s="17"/>
      <c r="B50" s="18" t="s">
        <v>111</v>
      </c>
      <c r="C50" s="17">
        <f t="shared" ref="C50:J50" si="2">SUM(C22,C49)</f>
        <v>39549</v>
      </c>
      <c r="D50" s="19">
        <f t="shared" si="2"/>
        <v>53071.849999999991</v>
      </c>
      <c r="E50" s="17">
        <f t="shared" si="2"/>
        <v>33876</v>
      </c>
      <c r="F50" s="19">
        <f t="shared" si="2"/>
        <v>51482.749999999993</v>
      </c>
      <c r="G50" s="17">
        <f t="shared" si="2"/>
        <v>229778</v>
      </c>
      <c r="H50" s="19">
        <f t="shared" si="2"/>
        <v>83426.459999999992</v>
      </c>
      <c r="I50" s="17">
        <f t="shared" si="2"/>
        <v>181596</v>
      </c>
      <c r="J50" s="19">
        <f t="shared" si="2"/>
        <v>83189.429999999993</v>
      </c>
    </row>
    <row r="51" spans="1:10" x14ac:dyDescent="0.25">
      <c r="A51" s="17"/>
      <c r="B51" s="184" t="s">
        <v>112</v>
      </c>
      <c r="C51" s="185"/>
      <c r="D51" s="186"/>
      <c r="E51" s="185"/>
      <c r="F51" s="186"/>
      <c r="G51" s="185"/>
      <c r="H51" s="186"/>
      <c r="I51" s="185"/>
      <c r="J51" s="186"/>
    </row>
    <row r="52" spans="1:10" x14ac:dyDescent="0.25">
      <c r="A52" s="14">
        <v>38</v>
      </c>
      <c r="B52" s="15" t="s">
        <v>113</v>
      </c>
      <c r="C52" s="14">
        <v>9590</v>
      </c>
      <c r="D52" s="16">
        <v>1609.19</v>
      </c>
      <c r="E52" s="14">
        <v>9590</v>
      </c>
      <c r="F52" s="16">
        <v>1609.19</v>
      </c>
      <c r="G52" s="14">
        <v>225931</v>
      </c>
      <c r="H52" s="16">
        <v>40324.58</v>
      </c>
      <c r="I52" s="14">
        <v>225931</v>
      </c>
      <c r="J52" s="16">
        <v>40324.58</v>
      </c>
    </row>
    <row r="53" spans="1:10" x14ac:dyDescent="0.25">
      <c r="A53" s="17"/>
      <c r="B53" s="18" t="s">
        <v>114</v>
      </c>
      <c r="C53" s="17">
        <f t="shared" ref="C53:J53" si="3">SUM(C51:C52)</f>
        <v>9590</v>
      </c>
      <c r="D53" s="19">
        <f t="shared" si="3"/>
        <v>1609.19</v>
      </c>
      <c r="E53" s="17">
        <f t="shared" si="3"/>
        <v>9590</v>
      </c>
      <c r="F53" s="19">
        <f t="shared" si="3"/>
        <v>1609.19</v>
      </c>
      <c r="G53" s="17">
        <f t="shared" si="3"/>
        <v>225931</v>
      </c>
      <c r="H53" s="19">
        <f t="shared" si="3"/>
        <v>40324.58</v>
      </c>
      <c r="I53" s="17">
        <f t="shared" si="3"/>
        <v>225931</v>
      </c>
      <c r="J53" s="19">
        <f t="shared" si="3"/>
        <v>40324.58</v>
      </c>
    </row>
    <row r="54" spans="1:10" x14ac:dyDescent="0.25">
      <c r="A54" s="17"/>
      <c r="B54" s="184" t="s">
        <v>115</v>
      </c>
      <c r="C54" s="185"/>
      <c r="D54" s="186"/>
      <c r="E54" s="185"/>
      <c r="F54" s="186"/>
      <c r="G54" s="185"/>
      <c r="H54" s="186"/>
      <c r="I54" s="185"/>
      <c r="J54" s="186"/>
    </row>
    <row r="55" spans="1:10" x14ac:dyDescent="0.25">
      <c r="A55" s="14">
        <v>39</v>
      </c>
      <c r="B55" s="15" t="s">
        <v>116</v>
      </c>
      <c r="C55" s="14">
        <v>104989</v>
      </c>
      <c r="D55" s="16">
        <v>7406.06</v>
      </c>
      <c r="E55" s="14">
        <v>94730</v>
      </c>
      <c r="F55" s="16">
        <v>6431.57</v>
      </c>
      <c r="G55" s="14">
        <v>9236</v>
      </c>
      <c r="H55" s="16">
        <v>6398.35</v>
      </c>
      <c r="I55" s="14">
        <v>8455</v>
      </c>
      <c r="J55" s="16">
        <v>5648.23</v>
      </c>
    </row>
    <row r="56" spans="1:10" x14ac:dyDescent="0.25">
      <c r="A56" s="14">
        <v>40</v>
      </c>
      <c r="B56" s="15" t="s">
        <v>117</v>
      </c>
      <c r="C56" s="14">
        <v>0</v>
      </c>
      <c r="D56" s="16">
        <v>0</v>
      </c>
      <c r="E56" s="14">
        <v>0</v>
      </c>
      <c r="F56" s="16">
        <v>0</v>
      </c>
      <c r="G56" s="14">
        <v>0</v>
      </c>
      <c r="H56" s="16">
        <v>0</v>
      </c>
      <c r="I56" s="14">
        <v>0</v>
      </c>
      <c r="J56" s="16">
        <v>0</v>
      </c>
    </row>
    <row r="57" spans="1:10" x14ac:dyDescent="0.25">
      <c r="A57" s="17"/>
      <c r="B57" s="18" t="s">
        <v>118</v>
      </c>
      <c r="C57" s="17">
        <f t="shared" ref="C57:J57" si="4">SUM(C54:C56)</f>
        <v>104989</v>
      </c>
      <c r="D57" s="19">
        <f t="shared" si="4"/>
        <v>7406.06</v>
      </c>
      <c r="E57" s="17">
        <f t="shared" si="4"/>
        <v>94730</v>
      </c>
      <c r="F57" s="19">
        <f t="shared" si="4"/>
        <v>6431.57</v>
      </c>
      <c r="G57" s="17">
        <f t="shared" si="4"/>
        <v>9236</v>
      </c>
      <c r="H57" s="19">
        <f t="shared" si="4"/>
        <v>6398.35</v>
      </c>
      <c r="I57" s="17">
        <f t="shared" si="4"/>
        <v>8455</v>
      </c>
      <c r="J57" s="19">
        <f t="shared" si="4"/>
        <v>5648.23</v>
      </c>
    </row>
    <row r="58" spans="1:10" x14ac:dyDescent="0.25">
      <c r="A58" s="17"/>
      <c r="B58" s="184" t="s">
        <v>119</v>
      </c>
      <c r="C58" s="185"/>
      <c r="D58" s="186"/>
      <c r="E58" s="185"/>
      <c r="F58" s="186"/>
      <c r="G58" s="185"/>
      <c r="H58" s="186"/>
      <c r="I58" s="185"/>
      <c r="J58" s="186"/>
    </row>
    <row r="59" spans="1:10" x14ac:dyDescent="0.25">
      <c r="A59" s="14">
        <v>41</v>
      </c>
      <c r="B59" s="15" t="s">
        <v>120</v>
      </c>
      <c r="C59" s="14">
        <v>0</v>
      </c>
      <c r="D59" s="16">
        <v>0</v>
      </c>
      <c r="E59" s="14">
        <v>0</v>
      </c>
      <c r="F59" s="16">
        <v>0</v>
      </c>
      <c r="G59" s="14">
        <v>12</v>
      </c>
      <c r="H59" s="16">
        <v>0.25</v>
      </c>
      <c r="I59" s="14">
        <v>1</v>
      </c>
      <c r="J59" s="16">
        <v>0.02</v>
      </c>
    </row>
    <row r="60" spans="1:10" x14ac:dyDescent="0.25">
      <c r="A60" s="14">
        <v>42</v>
      </c>
      <c r="B60" s="15" t="s">
        <v>121</v>
      </c>
      <c r="C60" s="14">
        <v>0</v>
      </c>
      <c r="D60" s="16">
        <v>0</v>
      </c>
      <c r="E60" s="14">
        <v>0</v>
      </c>
      <c r="F60" s="16">
        <v>0</v>
      </c>
      <c r="G60" s="14">
        <v>0</v>
      </c>
      <c r="H60" s="16">
        <v>0</v>
      </c>
      <c r="I60" s="14">
        <v>0</v>
      </c>
      <c r="J60" s="16">
        <v>0</v>
      </c>
    </row>
    <row r="61" spans="1:10" x14ac:dyDescent="0.25">
      <c r="A61" s="14">
        <v>43</v>
      </c>
      <c r="B61" s="15" t="s">
        <v>122</v>
      </c>
      <c r="C61" s="14">
        <v>0</v>
      </c>
      <c r="D61" s="16">
        <v>0</v>
      </c>
      <c r="E61" s="14">
        <v>0</v>
      </c>
      <c r="F61" s="16">
        <v>0</v>
      </c>
      <c r="G61" s="14">
        <v>0</v>
      </c>
      <c r="H61" s="16">
        <v>0</v>
      </c>
      <c r="I61" s="14">
        <v>0</v>
      </c>
      <c r="J61" s="16">
        <v>0</v>
      </c>
    </row>
    <row r="62" spans="1:10" x14ac:dyDescent="0.25">
      <c r="A62" s="14">
        <v>44</v>
      </c>
      <c r="B62" s="15" t="s">
        <v>123</v>
      </c>
      <c r="C62" s="14">
        <v>0</v>
      </c>
      <c r="D62" s="16">
        <v>0</v>
      </c>
      <c r="E62" s="14">
        <v>0</v>
      </c>
      <c r="F62" s="16">
        <v>0</v>
      </c>
      <c r="G62" s="14">
        <v>0</v>
      </c>
      <c r="H62" s="16">
        <v>0</v>
      </c>
      <c r="I62" s="14">
        <v>0</v>
      </c>
      <c r="J62" s="16">
        <v>0</v>
      </c>
    </row>
    <row r="63" spans="1:10" x14ac:dyDescent="0.25">
      <c r="A63" s="14">
        <v>45</v>
      </c>
      <c r="B63" s="15" t="s">
        <v>124</v>
      </c>
      <c r="C63" s="14">
        <v>0</v>
      </c>
      <c r="D63" s="16">
        <v>0</v>
      </c>
      <c r="E63" s="14">
        <v>0</v>
      </c>
      <c r="F63" s="16">
        <v>0</v>
      </c>
      <c r="G63" s="14">
        <v>0</v>
      </c>
      <c r="H63" s="16">
        <v>0</v>
      </c>
      <c r="I63" s="14">
        <v>0</v>
      </c>
      <c r="J63" s="16">
        <v>0</v>
      </c>
    </row>
    <row r="64" spans="1:10" x14ac:dyDescent="0.25">
      <c r="A64" s="14">
        <v>46</v>
      </c>
      <c r="B64" s="15" t="s">
        <v>125</v>
      </c>
      <c r="C64" s="14">
        <v>0</v>
      </c>
      <c r="D64" s="16">
        <v>0</v>
      </c>
      <c r="E64" s="14">
        <v>0</v>
      </c>
      <c r="F64" s="16">
        <v>0</v>
      </c>
      <c r="G64" s="14">
        <v>0</v>
      </c>
      <c r="H64" s="16">
        <v>0</v>
      </c>
      <c r="I64" s="14">
        <v>0</v>
      </c>
      <c r="J64" s="16">
        <v>0</v>
      </c>
    </row>
    <row r="65" spans="1:10" x14ac:dyDescent="0.25">
      <c r="A65" s="14">
        <v>47</v>
      </c>
      <c r="B65" s="15" t="s">
        <v>126</v>
      </c>
      <c r="C65" s="14">
        <v>0</v>
      </c>
      <c r="D65" s="16">
        <v>0</v>
      </c>
      <c r="E65" s="14">
        <v>0</v>
      </c>
      <c r="F65" s="16">
        <v>0</v>
      </c>
      <c r="G65" s="14">
        <v>0</v>
      </c>
      <c r="H65" s="16">
        <v>0</v>
      </c>
      <c r="I65" s="14">
        <v>0</v>
      </c>
      <c r="J65" s="16">
        <v>0</v>
      </c>
    </row>
    <row r="66" spans="1:10" x14ac:dyDescent="0.25">
      <c r="A66" s="14">
        <v>48</v>
      </c>
      <c r="B66" s="15" t="s">
        <v>127</v>
      </c>
      <c r="C66" s="14">
        <v>0</v>
      </c>
      <c r="D66" s="16">
        <v>0</v>
      </c>
      <c r="E66" s="14">
        <v>0</v>
      </c>
      <c r="F66" s="16">
        <v>0</v>
      </c>
      <c r="G66" s="14">
        <v>0</v>
      </c>
      <c r="H66" s="16">
        <v>0</v>
      </c>
      <c r="I66" s="14">
        <v>0</v>
      </c>
      <c r="J66" s="16">
        <v>0</v>
      </c>
    </row>
    <row r="67" spans="1:10" x14ac:dyDescent="0.25">
      <c r="A67" s="14">
        <v>49</v>
      </c>
      <c r="B67" s="15" t="s">
        <v>128</v>
      </c>
      <c r="C67" s="14">
        <v>0</v>
      </c>
      <c r="D67" s="16">
        <v>0</v>
      </c>
      <c r="E67" s="14">
        <v>0</v>
      </c>
      <c r="F67" s="16">
        <v>0</v>
      </c>
      <c r="G67" s="14">
        <v>0</v>
      </c>
      <c r="H67" s="16">
        <v>0</v>
      </c>
      <c r="I67" s="14">
        <v>0</v>
      </c>
      <c r="J67" s="16">
        <v>0</v>
      </c>
    </row>
    <row r="68" spans="1:10" x14ac:dyDescent="0.25">
      <c r="A68" s="17"/>
      <c r="B68" s="18" t="s">
        <v>129</v>
      </c>
      <c r="C68" s="17">
        <f t="shared" ref="C68:J68" si="5">SUM(C58:C67)</f>
        <v>0</v>
      </c>
      <c r="D68" s="19">
        <f t="shared" si="5"/>
        <v>0</v>
      </c>
      <c r="E68" s="17">
        <f t="shared" si="5"/>
        <v>0</v>
      </c>
      <c r="F68" s="19">
        <f t="shared" si="5"/>
        <v>0</v>
      </c>
      <c r="G68" s="17">
        <f t="shared" si="5"/>
        <v>12</v>
      </c>
      <c r="H68" s="19">
        <f t="shared" si="5"/>
        <v>0.25</v>
      </c>
      <c r="I68" s="17">
        <f t="shared" si="5"/>
        <v>1</v>
      </c>
      <c r="J68" s="19">
        <f t="shared" si="5"/>
        <v>0.02</v>
      </c>
    </row>
    <row r="69" spans="1:10" x14ac:dyDescent="0.25">
      <c r="A69" s="17"/>
      <c r="B69" s="184" t="s">
        <v>130</v>
      </c>
      <c r="C69" s="185"/>
      <c r="D69" s="186"/>
      <c r="E69" s="185"/>
      <c r="F69" s="186"/>
      <c r="G69" s="185"/>
      <c r="H69" s="186"/>
      <c r="I69" s="185"/>
      <c r="J69" s="186"/>
    </row>
    <row r="70" spans="1:10" x14ac:dyDescent="0.25">
      <c r="A70" s="14">
        <v>50</v>
      </c>
      <c r="B70" s="15" t="s">
        <v>131</v>
      </c>
      <c r="C70" s="14">
        <v>0</v>
      </c>
      <c r="D70" s="16">
        <v>0</v>
      </c>
      <c r="E70" s="14">
        <v>0</v>
      </c>
      <c r="F70" s="16">
        <v>0</v>
      </c>
      <c r="G70" s="14">
        <v>0</v>
      </c>
      <c r="H70" s="16">
        <v>0</v>
      </c>
      <c r="I70" s="14">
        <v>0</v>
      </c>
      <c r="J70" s="16">
        <v>0</v>
      </c>
    </row>
    <row r="71" spans="1:10" x14ac:dyDescent="0.25">
      <c r="A71" s="14">
        <v>51</v>
      </c>
      <c r="B71" s="15" t="s">
        <v>132</v>
      </c>
      <c r="C71" s="14">
        <v>0</v>
      </c>
      <c r="D71" s="16">
        <v>0</v>
      </c>
      <c r="E71" s="14">
        <v>0</v>
      </c>
      <c r="F71" s="16">
        <v>0</v>
      </c>
      <c r="G71" s="14">
        <v>0</v>
      </c>
      <c r="H71" s="16">
        <v>0</v>
      </c>
      <c r="I71" s="14">
        <v>0</v>
      </c>
      <c r="J71" s="16">
        <v>0</v>
      </c>
    </row>
    <row r="72" spans="1:10" x14ac:dyDescent="0.25">
      <c r="A72" s="14">
        <v>52</v>
      </c>
      <c r="B72" s="15" t="s">
        <v>133</v>
      </c>
      <c r="C72" s="14">
        <v>0</v>
      </c>
      <c r="D72" s="16">
        <v>0</v>
      </c>
      <c r="E72" s="14">
        <v>0</v>
      </c>
      <c r="F72" s="16">
        <v>0</v>
      </c>
      <c r="G72" s="14">
        <v>0</v>
      </c>
      <c r="H72" s="16">
        <v>0</v>
      </c>
      <c r="I72" s="14">
        <v>0</v>
      </c>
      <c r="J72" s="16">
        <v>0</v>
      </c>
    </row>
    <row r="73" spans="1:10" x14ac:dyDescent="0.25">
      <c r="A73" s="17"/>
      <c r="B73" s="18" t="s">
        <v>134</v>
      </c>
      <c r="C73" s="17">
        <f t="shared" ref="C73:J73" si="6">SUM(C69:C72)</f>
        <v>0</v>
      </c>
      <c r="D73" s="19">
        <f t="shared" si="6"/>
        <v>0</v>
      </c>
      <c r="E73" s="17">
        <f t="shared" si="6"/>
        <v>0</v>
      </c>
      <c r="F73" s="19">
        <f t="shared" si="6"/>
        <v>0</v>
      </c>
      <c r="G73" s="17">
        <f t="shared" si="6"/>
        <v>0</v>
      </c>
      <c r="H73" s="19">
        <f t="shared" si="6"/>
        <v>0</v>
      </c>
      <c r="I73" s="17">
        <f t="shared" si="6"/>
        <v>0</v>
      </c>
      <c r="J73" s="19">
        <f t="shared" si="6"/>
        <v>0</v>
      </c>
    </row>
    <row r="74" spans="1:10" x14ac:dyDescent="0.25">
      <c r="A74" s="17"/>
      <c r="B74" s="18" t="s">
        <v>56</v>
      </c>
      <c r="C74" s="17">
        <f t="shared" ref="C74:J74" si="7">SUM(C50,C53,C57,C68,C73)</f>
        <v>154128</v>
      </c>
      <c r="D74" s="19">
        <f t="shared" si="7"/>
        <v>62087.099999999991</v>
      </c>
      <c r="E74" s="17">
        <f t="shared" si="7"/>
        <v>138196</v>
      </c>
      <c r="F74" s="19">
        <f t="shared" si="7"/>
        <v>59523.509999999995</v>
      </c>
      <c r="G74" s="17">
        <f t="shared" si="7"/>
        <v>464957</v>
      </c>
      <c r="H74" s="19">
        <f t="shared" si="7"/>
        <v>130149.64</v>
      </c>
      <c r="I74" s="17">
        <f t="shared" si="7"/>
        <v>415983</v>
      </c>
      <c r="J74" s="19">
        <f t="shared" si="7"/>
        <v>129162.26</v>
      </c>
    </row>
  </sheetData>
  <mergeCells count="19">
    <mergeCell ref="A1:J1"/>
    <mergeCell ref="A2:J2"/>
    <mergeCell ref="A3:J3"/>
    <mergeCell ref="A4:J4"/>
    <mergeCell ref="G5:H5"/>
    <mergeCell ref="B54:J54"/>
    <mergeCell ref="B58:J58"/>
    <mergeCell ref="B69:J69"/>
    <mergeCell ref="E7:F7"/>
    <mergeCell ref="G7:H7"/>
    <mergeCell ref="I7:J7"/>
    <mergeCell ref="A9:J9"/>
    <mergeCell ref="B23:J23"/>
    <mergeCell ref="B51:J51"/>
    <mergeCell ref="A6:A8"/>
    <mergeCell ref="B6:B8"/>
    <mergeCell ref="C6:F6"/>
    <mergeCell ref="G6:J6"/>
    <mergeCell ref="C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31B2A-FCAD-430B-AB7C-7A0D0A889CD6}">
  <dimension ref="A1:J74"/>
  <sheetViews>
    <sheetView workbookViewId="0">
      <selection activeCell="J27" sqref="J27"/>
    </sheetView>
  </sheetViews>
  <sheetFormatPr defaultRowHeight="15" x14ac:dyDescent="0.25"/>
  <cols>
    <col min="2" max="2" width="42.5703125" bestFit="1" customWidth="1"/>
  </cols>
  <sheetData>
    <row r="1" spans="1:10" x14ac:dyDescent="0.25">
      <c r="A1" s="193" t="s">
        <v>57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0" x14ac:dyDescent="0.25">
      <c r="A2" s="193" t="s">
        <v>58</v>
      </c>
      <c r="B2" s="193"/>
      <c r="C2" s="193"/>
      <c r="D2" s="193"/>
      <c r="E2" s="193"/>
      <c r="F2" s="193"/>
      <c r="G2" s="193"/>
      <c r="H2" s="193"/>
      <c r="I2" s="193"/>
      <c r="J2" s="193"/>
    </row>
    <row r="3" spans="1:10" x14ac:dyDescent="0.25">
      <c r="A3" s="193" t="s">
        <v>135</v>
      </c>
      <c r="B3" s="193"/>
      <c r="C3" s="193"/>
      <c r="D3" s="193"/>
      <c r="E3" s="193"/>
      <c r="F3" s="193"/>
      <c r="G3" s="193"/>
      <c r="H3" s="193"/>
      <c r="I3" s="193"/>
      <c r="J3" s="193"/>
    </row>
    <row r="4" spans="1:10" x14ac:dyDescent="0.25">
      <c r="A4" s="193" t="s">
        <v>399</v>
      </c>
      <c r="B4" s="193"/>
      <c r="C4" s="193"/>
      <c r="D4" s="193"/>
      <c r="E4" s="193"/>
      <c r="F4" s="193"/>
      <c r="G4" s="193"/>
      <c r="H4" s="193"/>
      <c r="I4" s="193"/>
      <c r="J4" s="193"/>
    </row>
    <row r="5" spans="1:10" x14ac:dyDescent="0.25">
      <c r="A5" s="7"/>
      <c r="B5" s="8"/>
      <c r="C5" s="7"/>
      <c r="D5" s="9"/>
      <c r="E5" s="7"/>
      <c r="F5" s="9"/>
      <c r="G5" s="194" t="s">
        <v>60</v>
      </c>
      <c r="H5" s="194"/>
      <c r="I5" s="10" t="s">
        <v>61</v>
      </c>
      <c r="J5" s="9"/>
    </row>
    <row r="6" spans="1:10" ht="15" customHeight="1" x14ac:dyDescent="0.25">
      <c r="A6" s="191" t="s">
        <v>62</v>
      </c>
      <c r="B6" s="192" t="s">
        <v>63</v>
      </c>
      <c r="C6" s="191" t="s">
        <v>136</v>
      </c>
      <c r="D6" s="191"/>
      <c r="E6" s="191"/>
      <c r="F6" s="191"/>
      <c r="G6" s="191" t="s">
        <v>137</v>
      </c>
      <c r="H6" s="191"/>
      <c r="I6" s="191"/>
      <c r="J6" s="191"/>
    </row>
    <row r="7" spans="1:10" ht="15" customHeight="1" x14ac:dyDescent="0.25">
      <c r="A7" s="191"/>
      <c r="B7" s="192"/>
      <c r="C7" s="191" t="s">
        <v>66</v>
      </c>
      <c r="D7" s="191"/>
      <c r="E7" s="191" t="s">
        <v>67</v>
      </c>
      <c r="F7" s="191"/>
      <c r="G7" s="191" t="s">
        <v>66</v>
      </c>
      <c r="H7" s="191"/>
      <c r="I7" s="191" t="s">
        <v>67</v>
      </c>
      <c r="J7" s="191"/>
    </row>
    <row r="8" spans="1:10" x14ac:dyDescent="0.25">
      <c r="A8" s="191"/>
      <c r="B8" s="192"/>
      <c r="C8" s="11" t="s">
        <v>68</v>
      </c>
      <c r="D8" s="20" t="s">
        <v>69</v>
      </c>
      <c r="E8" s="11" t="s">
        <v>68</v>
      </c>
      <c r="F8" s="20" t="s">
        <v>69</v>
      </c>
      <c r="G8" s="11" t="s">
        <v>68</v>
      </c>
      <c r="H8" s="20" t="s">
        <v>69</v>
      </c>
      <c r="I8" s="11" t="s">
        <v>68</v>
      </c>
      <c r="J8" s="20" t="s">
        <v>69</v>
      </c>
    </row>
    <row r="9" spans="1:10" x14ac:dyDescent="0.25">
      <c r="A9" s="188" t="s">
        <v>70</v>
      </c>
      <c r="B9" s="189"/>
      <c r="C9" s="189"/>
      <c r="D9" s="189"/>
      <c r="E9" s="189"/>
      <c r="F9" s="189"/>
      <c r="G9" s="189"/>
      <c r="H9" s="189"/>
      <c r="I9" s="189"/>
      <c r="J9" s="190"/>
    </row>
    <row r="10" spans="1:10" x14ac:dyDescent="0.25">
      <c r="A10" s="14">
        <v>1</v>
      </c>
      <c r="B10" s="15" t="s">
        <v>71</v>
      </c>
      <c r="C10" s="14">
        <v>3948</v>
      </c>
      <c r="D10" s="16">
        <v>14366.82</v>
      </c>
      <c r="E10" s="14">
        <v>3877</v>
      </c>
      <c r="F10" s="16">
        <v>14092.34</v>
      </c>
      <c r="G10" s="14">
        <v>20923</v>
      </c>
      <c r="H10" s="16">
        <v>517.13</v>
      </c>
      <c r="I10" s="14">
        <v>20693</v>
      </c>
      <c r="J10" s="16">
        <v>511.44</v>
      </c>
    </row>
    <row r="11" spans="1:10" x14ac:dyDescent="0.25">
      <c r="A11" s="14">
        <v>2</v>
      </c>
      <c r="B11" s="15" t="s">
        <v>72</v>
      </c>
      <c r="C11" s="14">
        <v>14861</v>
      </c>
      <c r="D11" s="16">
        <v>9796.58</v>
      </c>
      <c r="E11" s="14">
        <v>14861</v>
      </c>
      <c r="F11" s="16">
        <v>9796.17</v>
      </c>
      <c r="G11" s="14">
        <v>18108</v>
      </c>
      <c r="H11" s="16">
        <v>39124.454627500003</v>
      </c>
      <c r="I11" s="14">
        <v>18108</v>
      </c>
      <c r="J11" s="16">
        <v>39124.454627500003</v>
      </c>
    </row>
    <row r="12" spans="1:10" x14ac:dyDescent="0.25">
      <c r="A12" s="14">
        <v>3</v>
      </c>
      <c r="B12" s="15" t="s">
        <v>73</v>
      </c>
      <c r="C12" s="14">
        <v>4495</v>
      </c>
      <c r="D12" s="16">
        <v>16905.37</v>
      </c>
      <c r="E12" s="14">
        <v>4460</v>
      </c>
      <c r="F12" s="16">
        <v>16628.439999999999</v>
      </c>
      <c r="G12" s="14">
        <v>5486</v>
      </c>
      <c r="H12" s="16">
        <v>11972.16</v>
      </c>
      <c r="I12" s="14">
        <v>5421</v>
      </c>
      <c r="J12" s="16">
        <v>11656.1</v>
      </c>
    </row>
    <row r="13" spans="1:10" x14ac:dyDescent="0.25">
      <c r="A13" s="14">
        <v>4</v>
      </c>
      <c r="B13" s="15" t="s">
        <v>74</v>
      </c>
      <c r="C13" s="14">
        <v>54</v>
      </c>
      <c r="D13" s="16">
        <v>188.5</v>
      </c>
      <c r="E13" s="14">
        <v>54</v>
      </c>
      <c r="F13" s="16">
        <v>188.5</v>
      </c>
      <c r="G13" s="14">
        <v>306</v>
      </c>
      <c r="H13" s="16">
        <v>492.23</v>
      </c>
      <c r="I13" s="14">
        <v>306</v>
      </c>
      <c r="J13" s="16">
        <v>492.23</v>
      </c>
    </row>
    <row r="14" spans="1:10" x14ac:dyDescent="0.25">
      <c r="A14" s="14">
        <v>5</v>
      </c>
      <c r="B14" s="15" t="s">
        <v>75</v>
      </c>
      <c r="C14" s="14">
        <v>65</v>
      </c>
      <c r="D14" s="16">
        <v>154.31</v>
      </c>
      <c r="E14" s="14">
        <v>65</v>
      </c>
      <c r="F14" s="16">
        <v>154.31</v>
      </c>
      <c r="G14" s="14">
        <v>1164</v>
      </c>
      <c r="H14" s="16">
        <v>22.95</v>
      </c>
      <c r="I14" s="14">
        <v>1164</v>
      </c>
      <c r="J14" s="16">
        <v>22.95</v>
      </c>
    </row>
    <row r="15" spans="1:10" x14ac:dyDescent="0.25">
      <c r="A15" s="14">
        <v>6</v>
      </c>
      <c r="B15" s="15" t="s">
        <v>76</v>
      </c>
      <c r="C15" s="14">
        <v>149</v>
      </c>
      <c r="D15" s="16">
        <v>253.5</v>
      </c>
      <c r="E15" s="14">
        <v>123</v>
      </c>
      <c r="F15" s="16">
        <v>200</v>
      </c>
      <c r="G15" s="14">
        <v>1214</v>
      </c>
      <c r="H15" s="16">
        <v>1620.78</v>
      </c>
      <c r="I15" s="14">
        <v>905</v>
      </c>
      <c r="J15" s="16">
        <v>739.07</v>
      </c>
    </row>
    <row r="16" spans="1:10" x14ac:dyDescent="0.25">
      <c r="A16" s="14">
        <v>7</v>
      </c>
      <c r="B16" s="15" t="s">
        <v>77</v>
      </c>
      <c r="C16" s="14">
        <v>3950</v>
      </c>
      <c r="D16" s="16">
        <v>14663.42</v>
      </c>
      <c r="E16" s="14">
        <v>3950</v>
      </c>
      <c r="F16" s="16">
        <v>14663.42</v>
      </c>
      <c r="G16" s="14">
        <v>3950</v>
      </c>
      <c r="H16" s="16">
        <v>11091.46</v>
      </c>
      <c r="I16" s="14">
        <v>3950</v>
      </c>
      <c r="J16" s="16">
        <v>11091.46</v>
      </c>
    </row>
    <row r="17" spans="1:10" x14ac:dyDescent="0.25">
      <c r="A17" s="14">
        <v>8</v>
      </c>
      <c r="B17" s="15" t="s">
        <v>78</v>
      </c>
      <c r="C17" s="14">
        <v>16</v>
      </c>
      <c r="D17" s="16">
        <v>26.5</v>
      </c>
      <c r="E17" s="14">
        <v>16</v>
      </c>
      <c r="F17" s="16">
        <v>26.5</v>
      </c>
      <c r="G17" s="14">
        <v>49</v>
      </c>
      <c r="H17" s="16">
        <v>51.5</v>
      </c>
      <c r="I17" s="14">
        <v>49</v>
      </c>
      <c r="J17" s="16">
        <v>51.5</v>
      </c>
    </row>
    <row r="18" spans="1:10" x14ac:dyDescent="0.25">
      <c r="A18" s="14">
        <v>9</v>
      </c>
      <c r="B18" s="15" t="s">
        <v>79</v>
      </c>
      <c r="C18" s="14">
        <v>0</v>
      </c>
      <c r="D18" s="16">
        <v>0</v>
      </c>
      <c r="E18" s="14">
        <v>0</v>
      </c>
      <c r="F18" s="16">
        <v>0</v>
      </c>
      <c r="G18" s="14">
        <v>6</v>
      </c>
      <c r="H18" s="16">
        <v>23.69</v>
      </c>
      <c r="I18" s="14">
        <v>6</v>
      </c>
      <c r="J18" s="16">
        <v>23.69</v>
      </c>
    </row>
    <row r="19" spans="1:10" x14ac:dyDescent="0.25">
      <c r="A19" s="14">
        <v>10</v>
      </c>
      <c r="B19" s="15" t="s">
        <v>80</v>
      </c>
      <c r="C19" s="14">
        <v>7248</v>
      </c>
      <c r="D19" s="16">
        <v>20476.54</v>
      </c>
      <c r="E19" s="14">
        <v>7248</v>
      </c>
      <c r="F19" s="16">
        <v>20476.54</v>
      </c>
      <c r="G19" s="14">
        <v>7845</v>
      </c>
      <c r="H19" s="16">
        <v>15536.63</v>
      </c>
      <c r="I19" s="14">
        <v>7845</v>
      </c>
      <c r="J19" s="16">
        <v>15536.63</v>
      </c>
    </row>
    <row r="20" spans="1:10" x14ac:dyDescent="0.25">
      <c r="A20" s="14">
        <v>11</v>
      </c>
      <c r="B20" s="15" t="s">
        <v>81</v>
      </c>
      <c r="C20" s="14">
        <v>128</v>
      </c>
      <c r="D20" s="16">
        <v>615.57000000000005</v>
      </c>
      <c r="E20" s="14">
        <v>128</v>
      </c>
      <c r="F20" s="16">
        <v>615.57000000000005</v>
      </c>
      <c r="G20" s="14">
        <v>2601</v>
      </c>
      <c r="H20" s="16">
        <v>3806</v>
      </c>
      <c r="I20" s="14">
        <v>2601</v>
      </c>
      <c r="J20" s="16">
        <v>3806</v>
      </c>
    </row>
    <row r="21" spans="1:10" x14ac:dyDescent="0.25">
      <c r="A21" s="14">
        <v>12</v>
      </c>
      <c r="B21" s="15" t="s">
        <v>82</v>
      </c>
      <c r="C21" s="14">
        <v>102</v>
      </c>
      <c r="D21" s="16">
        <v>373.5</v>
      </c>
      <c r="E21" s="14">
        <v>102</v>
      </c>
      <c r="F21" s="16">
        <v>373.5</v>
      </c>
      <c r="G21" s="14">
        <v>899</v>
      </c>
      <c r="H21" s="16">
        <v>1235.53</v>
      </c>
      <c r="I21" s="14">
        <v>899</v>
      </c>
      <c r="J21" s="16">
        <v>1235.53</v>
      </c>
    </row>
    <row r="22" spans="1:10" x14ac:dyDescent="0.25">
      <c r="A22" s="17"/>
      <c r="B22" s="18" t="s">
        <v>83</v>
      </c>
      <c r="C22" s="17">
        <f t="shared" ref="C22:J22" si="0">SUM(C10:C21)</f>
        <v>35016</v>
      </c>
      <c r="D22" s="19">
        <f t="shared" si="0"/>
        <v>77820.610000000015</v>
      </c>
      <c r="E22" s="17">
        <f t="shared" si="0"/>
        <v>34884</v>
      </c>
      <c r="F22" s="19">
        <f t="shared" si="0"/>
        <v>77215.290000000008</v>
      </c>
      <c r="G22" s="17">
        <f t="shared" si="0"/>
        <v>62551</v>
      </c>
      <c r="H22" s="19">
        <f t="shared" si="0"/>
        <v>85494.514627500001</v>
      </c>
      <c r="I22" s="17">
        <f t="shared" si="0"/>
        <v>61947</v>
      </c>
      <c r="J22" s="19">
        <f t="shared" si="0"/>
        <v>84291.054627500009</v>
      </c>
    </row>
    <row r="23" spans="1:10" x14ac:dyDescent="0.25">
      <c r="A23" s="17"/>
      <c r="B23" s="184" t="s">
        <v>84</v>
      </c>
      <c r="C23" s="185"/>
      <c r="D23" s="186"/>
      <c r="E23" s="185"/>
      <c r="F23" s="186"/>
      <c r="G23" s="185"/>
      <c r="H23" s="186"/>
      <c r="I23" s="185"/>
      <c r="J23" s="186"/>
    </row>
    <row r="24" spans="1:10" x14ac:dyDescent="0.25">
      <c r="A24" s="14">
        <v>13</v>
      </c>
      <c r="B24" s="15" t="s">
        <v>85</v>
      </c>
      <c r="C24" s="14">
        <v>0</v>
      </c>
      <c r="D24" s="16">
        <v>0</v>
      </c>
      <c r="E24" s="14">
        <v>0</v>
      </c>
      <c r="F24" s="16">
        <v>0</v>
      </c>
      <c r="G24" s="14">
        <v>0</v>
      </c>
      <c r="H24" s="16">
        <v>0</v>
      </c>
      <c r="I24" s="14">
        <v>0</v>
      </c>
      <c r="J24" s="16">
        <v>0</v>
      </c>
    </row>
    <row r="25" spans="1:10" x14ac:dyDescent="0.25">
      <c r="A25" s="14">
        <v>14</v>
      </c>
      <c r="B25" s="15" t="s">
        <v>86</v>
      </c>
      <c r="C25" s="14">
        <v>0</v>
      </c>
      <c r="D25" s="16">
        <v>0</v>
      </c>
      <c r="E25" s="14">
        <v>0</v>
      </c>
      <c r="F25" s="16">
        <v>0</v>
      </c>
      <c r="G25" s="14">
        <v>0</v>
      </c>
      <c r="H25" s="16">
        <v>0</v>
      </c>
      <c r="I25" s="14">
        <v>0</v>
      </c>
      <c r="J25" s="16">
        <v>0</v>
      </c>
    </row>
    <row r="26" spans="1:10" x14ac:dyDescent="0.25">
      <c r="A26" s="14">
        <v>15</v>
      </c>
      <c r="B26" s="15" t="s">
        <v>87</v>
      </c>
      <c r="C26" s="14">
        <v>0</v>
      </c>
      <c r="D26" s="16">
        <v>0</v>
      </c>
      <c r="E26" s="14">
        <v>0</v>
      </c>
      <c r="F26" s="16">
        <v>0</v>
      </c>
      <c r="G26" s="14">
        <v>0</v>
      </c>
      <c r="H26" s="16">
        <v>0</v>
      </c>
      <c r="I26" s="14">
        <v>0</v>
      </c>
      <c r="J26" s="16">
        <v>0</v>
      </c>
    </row>
    <row r="27" spans="1:10" x14ac:dyDescent="0.25">
      <c r="A27" s="14">
        <v>16</v>
      </c>
      <c r="B27" s="15" t="s">
        <v>88</v>
      </c>
      <c r="C27" s="14">
        <v>0</v>
      </c>
      <c r="D27" s="16">
        <v>0</v>
      </c>
      <c r="E27" s="14">
        <v>0</v>
      </c>
      <c r="F27" s="16">
        <v>0</v>
      </c>
      <c r="G27" s="14">
        <v>0</v>
      </c>
      <c r="H27" s="16">
        <v>0</v>
      </c>
      <c r="I27" s="14">
        <v>0</v>
      </c>
      <c r="J27" s="16">
        <v>0</v>
      </c>
    </row>
    <row r="28" spans="1:10" x14ac:dyDescent="0.25">
      <c r="A28" s="14">
        <v>17</v>
      </c>
      <c r="B28" s="15" t="s">
        <v>89</v>
      </c>
      <c r="C28" s="14">
        <v>0</v>
      </c>
      <c r="D28" s="16">
        <v>0</v>
      </c>
      <c r="E28" s="14">
        <v>0</v>
      </c>
      <c r="F28" s="16">
        <v>0</v>
      </c>
      <c r="G28" s="14">
        <v>0</v>
      </c>
      <c r="H28" s="16">
        <v>0</v>
      </c>
      <c r="I28" s="14">
        <v>0</v>
      </c>
      <c r="J28" s="16">
        <v>0</v>
      </c>
    </row>
    <row r="29" spans="1:10" x14ac:dyDescent="0.25">
      <c r="A29" s="14">
        <v>18</v>
      </c>
      <c r="B29" s="15" t="s">
        <v>90</v>
      </c>
      <c r="C29" s="14">
        <v>0</v>
      </c>
      <c r="D29" s="16">
        <v>0</v>
      </c>
      <c r="E29" s="14">
        <v>0</v>
      </c>
      <c r="F29" s="16">
        <v>0</v>
      </c>
      <c r="G29" s="14">
        <v>0</v>
      </c>
      <c r="H29" s="16">
        <v>0</v>
      </c>
      <c r="I29" s="14">
        <v>0</v>
      </c>
      <c r="J29" s="16">
        <v>0</v>
      </c>
    </row>
    <row r="30" spans="1:10" x14ac:dyDescent="0.25">
      <c r="A30" s="14">
        <v>19</v>
      </c>
      <c r="B30" s="15" t="s">
        <v>91</v>
      </c>
      <c r="C30" s="14">
        <v>0</v>
      </c>
      <c r="D30" s="16">
        <v>0</v>
      </c>
      <c r="E30" s="14">
        <v>0</v>
      </c>
      <c r="F30" s="16">
        <v>0</v>
      </c>
      <c r="G30" s="14">
        <v>0</v>
      </c>
      <c r="H30" s="16">
        <v>0</v>
      </c>
      <c r="I30" s="14">
        <v>0</v>
      </c>
      <c r="J30" s="16">
        <v>0</v>
      </c>
    </row>
    <row r="31" spans="1:10" x14ac:dyDescent="0.25">
      <c r="A31" s="14">
        <v>20</v>
      </c>
      <c r="B31" s="15" t="s">
        <v>92</v>
      </c>
      <c r="C31" s="14">
        <v>16974</v>
      </c>
      <c r="D31" s="16">
        <v>59348.480000000003</v>
      </c>
      <c r="E31" s="14">
        <v>16974</v>
      </c>
      <c r="F31" s="16">
        <v>59348.480000000003</v>
      </c>
      <c r="G31" s="14">
        <v>8329</v>
      </c>
      <c r="H31" s="16">
        <v>21133.62</v>
      </c>
      <c r="I31" s="14">
        <v>8329</v>
      </c>
      <c r="J31" s="16">
        <v>21133.62</v>
      </c>
    </row>
    <row r="32" spans="1:10" x14ac:dyDescent="0.25">
      <c r="A32" s="14">
        <v>21</v>
      </c>
      <c r="B32" s="15" t="s">
        <v>93</v>
      </c>
      <c r="C32" s="14">
        <v>10313</v>
      </c>
      <c r="D32" s="16">
        <v>45299.39</v>
      </c>
      <c r="E32" s="14">
        <v>10313</v>
      </c>
      <c r="F32" s="16">
        <v>45299.39</v>
      </c>
      <c r="G32" s="14">
        <v>17119</v>
      </c>
      <c r="H32" s="16">
        <v>45628.56</v>
      </c>
      <c r="I32" s="14">
        <v>17119</v>
      </c>
      <c r="J32" s="16">
        <v>45628.56</v>
      </c>
    </row>
    <row r="33" spans="1:10" x14ac:dyDescent="0.25">
      <c r="A33" s="14">
        <v>22</v>
      </c>
      <c r="B33" s="15" t="s">
        <v>94</v>
      </c>
      <c r="C33" s="14">
        <v>40</v>
      </c>
      <c r="D33" s="16">
        <v>184.69</v>
      </c>
      <c r="E33" s="14">
        <v>40</v>
      </c>
      <c r="F33" s="16">
        <v>184.69</v>
      </c>
      <c r="G33" s="14">
        <v>123</v>
      </c>
      <c r="H33" s="16">
        <v>249.75</v>
      </c>
      <c r="I33" s="14">
        <v>123</v>
      </c>
      <c r="J33" s="16">
        <v>249.75</v>
      </c>
    </row>
    <row r="34" spans="1:10" x14ac:dyDescent="0.25">
      <c r="A34" s="14">
        <v>23</v>
      </c>
      <c r="B34" s="15" t="s">
        <v>95</v>
      </c>
      <c r="C34" s="14">
        <v>0</v>
      </c>
      <c r="D34" s="16">
        <v>0</v>
      </c>
      <c r="E34" s="14">
        <v>0</v>
      </c>
      <c r="F34" s="16">
        <v>0</v>
      </c>
      <c r="G34" s="14">
        <v>0</v>
      </c>
      <c r="H34" s="16">
        <v>0</v>
      </c>
      <c r="I34" s="14">
        <v>0</v>
      </c>
      <c r="J34" s="16">
        <v>0</v>
      </c>
    </row>
    <row r="35" spans="1:10" x14ac:dyDescent="0.25">
      <c r="A35" s="14">
        <v>24</v>
      </c>
      <c r="B35" s="15" t="s">
        <v>96</v>
      </c>
      <c r="C35" s="14">
        <v>0</v>
      </c>
      <c r="D35" s="16">
        <v>0</v>
      </c>
      <c r="E35" s="14">
        <v>0</v>
      </c>
      <c r="F35" s="16">
        <v>0</v>
      </c>
      <c r="G35" s="14">
        <v>0</v>
      </c>
      <c r="H35" s="16">
        <v>0</v>
      </c>
      <c r="I35" s="14">
        <v>0</v>
      </c>
      <c r="J35" s="16">
        <v>0</v>
      </c>
    </row>
    <row r="36" spans="1:10" x14ac:dyDescent="0.25">
      <c r="A36" s="14">
        <v>25</v>
      </c>
      <c r="B36" s="15" t="s">
        <v>97</v>
      </c>
      <c r="C36" s="14">
        <v>0</v>
      </c>
      <c r="D36" s="16">
        <v>0</v>
      </c>
      <c r="E36" s="14">
        <v>0</v>
      </c>
      <c r="F36" s="16">
        <v>0</v>
      </c>
      <c r="G36" s="14">
        <v>0</v>
      </c>
      <c r="H36" s="16">
        <v>0</v>
      </c>
      <c r="I36" s="14">
        <v>0</v>
      </c>
      <c r="J36" s="16">
        <v>0</v>
      </c>
    </row>
    <row r="37" spans="1:10" x14ac:dyDescent="0.25">
      <c r="A37" s="14">
        <v>26</v>
      </c>
      <c r="B37" s="15" t="s">
        <v>98</v>
      </c>
      <c r="C37" s="14">
        <v>0</v>
      </c>
      <c r="D37" s="16">
        <v>0</v>
      </c>
      <c r="E37" s="14">
        <v>0</v>
      </c>
      <c r="F37" s="16">
        <v>0</v>
      </c>
      <c r="G37" s="14">
        <v>0</v>
      </c>
      <c r="H37" s="16">
        <v>0</v>
      </c>
      <c r="I37" s="14">
        <v>0</v>
      </c>
      <c r="J37" s="16">
        <v>0</v>
      </c>
    </row>
    <row r="38" spans="1:10" x14ac:dyDescent="0.25">
      <c r="A38" s="14">
        <v>27</v>
      </c>
      <c r="B38" s="15" t="s">
        <v>99</v>
      </c>
      <c r="C38" s="14">
        <v>0</v>
      </c>
      <c r="D38" s="16">
        <v>0</v>
      </c>
      <c r="E38" s="14">
        <v>0</v>
      </c>
      <c r="F38" s="16">
        <v>0</v>
      </c>
      <c r="G38" s="14">
        <v>0</v>
      </c>
      <c r="H38" s="16">
        <v>0</v>
      </c>
      <c r="I38" s="14">
        <v>0</v>
      </c>
      <c r="J38" s="16">
        <v>0</v>
      </c>
    </row>
    <row r="39" spans="1:10" x14ac:dyDescent="0.25">
      <c r="A39" s="14">
        <v>28</v>
      </c>
      <c r="B39" s="15" t="s">
        <v>100</v>
      </c>
      <c r="C39" s="14">
        <v>0</v>
      </c>
      <c r="D39" s="16">
        <v>0</v>
      </c>
      <c r="E39" s="14">
        <v>0</v>
      </c>
      <c r="F39" s="16">
        <v>0</v>
      </c>
      <c r="G39" s="14">
        <v>0</v>
      </c>
      <c r="H39" s="16">
        <v>0</v>
      </c>
      <c r="I39" s="14">
        <v>0</v>
      </c>
      <c r="J39" s="16">
        <v>0</v>
      </c>
    </row>
    <row r="40" spans="1:10" x14ac:dyDescent="0.25">
      <c r="A40" s="14">
        <v>29</v>
      </c>
      <c r="B40" s="15" t="s">
        <v>101</v>
      </c>
      <c r="C40" s="14">
        <v>0</v>
      </c>
      <c r="D40" s="16">
        <v>0</v>
      </c>
      <c r="E40" s="14">
        <v>0</v>
      </c>
      <c r="F40" s="16">
        <v>0</v>
      </c>
      <c r="G40" s="14">
        <v>0</v>
      </c>
      <c r="H40" s="16">
        <v>0</v>
      </c>
      <c r="I40" s="14">
        <v>0</v>
      </c>
      <c r="J40" s="16">
        <v>0</v>
      </c>
    </row>
    <row r="41" spans="1:10" x14ac:dyDescent="0.25">
      <c r="A41" s="14">
        <v>30</v>
      </c>
      <c r="B41" s="15" t="s">
        <v>102</v>
      </c>
      <c r="C41" s="14">
        <v>0</v>
      </c>
      <c r="D41" s="16">
        <v>0</v>
      </c>
      <c r="E41" s="14">
        <v>0</v>
      </c>
      <c r="F41" s="16">
        <v>0</v>
      </c>
      <c r="G41" s="14">
        <v>0</v>
      </c>
      <c r="H41" s="16">
        <v>0</v>
      </c>
      <c r="I41" s="14">
        <v>0</v>
      </c>
      <c r="J41" s="16">
        <v>0</v>
      </c>
    </row>
    <row r="42" spans="1:10" x14ac:dyDescent="0.25">
      <c r="A42" s="14">
        <v>31</v>
      </c>
      <c r="B42" s="15" t="s">
        <v>103</v>
      </c>
      <c r="C42" s="14">
        <v>0</v>
      </c>
      <c r="D42" s="16">
        <v>0</v>
      </c>
      <c r="E42" s="14">
        <v>0</v>
      </c>
      <c r="F42" s="16">
        <v>0</v>
      </c>
      <c r="G42" s="14">
        <v>0</v>
      </c>
      <c r="H42" s="16">
        <v>0</v>
      </c>
      <c r="I42" s="14">
        <v>0</v>
      </c>
      <c r="J42" s="16">
        <v>0</v>
      </c>
    </row>
    <row r="43" spans="1:10" x14ac:dyDescent="0.25">
      <c r="A43" s="14">
        <v>32</v>
      </c>
      <c r="B43" s="15" t="s">
        <v>104</v>
      </c>
      <c r="C43" s="14">
        <v>0</v>
      </c>
      <c r="D43" s="16">
        <v>0</v>
      </c>
      <c r="E43" s="14">
        <v>0</v>
      </c>
      <c r="F43" s="16">
        <v>0</v>
      </c>
      <c r="G43" s="14">
        <v>0</v>
      </c>
      <c r="H43" s="16">
        <v>0</v>
      </c>
      <c r="I43" s="14">
        <v>0</v>
      </c>
      <c r="J43" s="16">
        <v>0</v>
      </c>
    </row>
    <row r="44" spans="1:10" x14ac:dyDescent="0.25">
      <c r="A44" s="14">
        <v>33</v>
      </c>
      <c r="B44" s="15" t="s">
        <v>105</v>
      </c>
      <c r="C44" s="14">
        <v>0</v>
      </c>
      <c r="D44" s="16">
        <v>0</v>
      </c>
      <c r="E44" s="14">
        <v>0</v>
      </c>
      <c r="F44" s="16">
        <v>0</v>
      </c>
      <c r="G44" s="14">
        <v>0</v>
      </c>
      <c r="H44" s="16">
        <v>0</v>
      </c>
      <c r="I44" s="14">
        <v>0</v>
      </c>
      <c r="J44" s="16">
        <v>0</v>
      </c>
    </row>
    <row r="45" spans="1:10" x14ac:dyDescent="0.25">
      <c r="A45" s="14">
        <v>34</v>
      </c>
      <c r="B45" s="15" t="s">
        <v>106</v>
      </c>
      <c r="C45" s="14">
        <v>0</v>
      </c>
      <c r="D45" s="16">
        <v>0</v>
      </c>
      <c r="E45" s="14">
        <v>0</v>
      </c>
      <c r="F45" s="16">
        <v>0</v>
      </c>
      <c r="G45" s="14">
        <v>0</v>
      </c>
      <c r="H45" s="16">
        <v>0</v>
      </c>
      <c r="I45" s="14">
        <v>0</v>
      </c>
      <c r="J45" s="16">
        <v>0</v>
      </c>
    </row>
    <row r="46" spans="1:10" x14ac:dyDescent="0.25">
      <c r="A46" s="14">
        <v>35</v>
      </c>
      <c r="B46" s="15" t="s">
        <v>107</v>
      </c>
      <c r="C46" s="14">
        <v>0</v>
      </c>
      <c r="D46" s="16">
        <v>0</v>
      </c>
      <c r="E46" s="14">
        <v>0</v>
      </c>
      <c r="F46" s="16">
        <v>0</v>
      </c>
      <c r="G46" s="14">
        <v>0</v>
      </c>
      <c r="H46" s="16">
        <v>0</v>
      </c>
      <c r="I46" s="14">
        <v>0</v>
      </c>
      <c r="J46" s="16">
        <v>0</v>
      </c>
    </row>
    <row r="47" spans="1:10" x14ac:dyDescent="0.25">
      <c r="A47" s="14">
        <v>36</v>
      </c>
      <c r="B47" s="15" t="s">
        <v>108</v>
      </c>
      <c r="C47" s="14">
        <v>0</v>
      </c>
      <c r="D47" s="16">
        <v>0</v>
      </c>
      <c r="E47" s="14">
        <v>0</v>
      </c>
      <c r="F47" s="16">
        <v>0</v>
      </c>
      <c r="G47" s="14">
        <v>0</v>
      </c>
      <c r="H47" s="16">
        <v>0</v>
      </c>
      <c r="I47" s="14">
        <v>0</v>
      </c>
      <c r="J47" s="16">
        <v>0</v>
      </c>
    </row>
    <row r="48" spans="1:10" x14ac:dyDescent="0.25">
      <c r="A48" s="14">
        <v>37</v>
      </c>
      <c r="B48" s="15" t="s">
        <v>109</v>
      </c>
      <c r="C48" s="14">
        <v>0</v>
      </c>
      <c r="D48" s="16">
        <v>0</v>
      </c>
      <c r="E48" s="14">
        <v>0</v>
      </c>
      <c r="F48" s="16">
        <v>0</v>
      </c>
      <c r="G48" s="14">
        <v>0</v>
      </c>
      <c r="H48" s="16">
        <v>0</v>
      </c>
      <c r="I48" s="14">
        <v>0</v>
      </c>
      <c r="J48" s="16">
        <v>0</v>
      </c>
    </row>
    <row r="49" spans="1:10" x14ac:dyDescent="0.25">
      <c r="A49" s="17"/>
      <c r="B49" s="18" t="s">
        <v>110</v>
      </c>
      <c r="C49" s="17">
        <f t="shared" ref="C49:J49" si="1">SUM(C23:C48)</f>
        <v>27327</v>
      </c>
      <c r="D49" s="19">
        <f t="shared" si="1"/>
        <v>104832.56</v>
      </c>
      <c r="E49" s="17">
        <f t="shared" si="1"/>
        <v>27327</v>
      </c>
      <c r="F49" s="19">
        <f t="shared" si="1"/>
        <v>104832.56</v>
      </c>
      <c r="G49" s="17">
        <f t="shared" si="1"/>
        <v>25571</v>
      </c>
      <c r="H49" s="19">
        <f t="shared" si="1"/>
        <v>67011.929999999993</v>
      </c>
      <c r="I49" s="17">
        <f t="shared" si="1"/>
        <v>25571</v>
      </c>
      <c r="J49" s="19">
        <f t="shared" si="1"/>
        <v>67011.929999999993</v>
      </c>
    </row>
    <row r="50" spans="1:10" x14ac:dyDescent="0.25">
      <c r="A50" s="17"/>
      <c r="B50" s="18" t="s">
        <v>111</v>
      </c>
      <c r="C50" s="17">
        <f t="shared" ref="C50:J50" si="2">SUM(C22,C49)</f>
        <v>62343</v>
      </c>
      <c r="D50" s="19">
        <f t="shared" si="2"/>
        <v>182653.17</v>
      </c>
      <c r="E50" s="17">
        <f t="shared" si="2"/>
        <v>62211</v>
      </c>
      <c r="F50" s="19">
        <f t="shared" si="2"/>
        <v>182047.85</v>
      </c>
      <c r="G50" s="17">
        <f t="shared" si="2"/>
        <v>88122</v>
      </c>
      <c r="H50" s="19">
        <f t="shared" si="2"/>
        <v>152506.44462749999</v>
      </c>
      <c r="I50" s="17">
        <f t="shared" si="2"/>
        <v>87518</v>
      </c>
      <c r="J50" s="19">
        <f t="shared" si="2"/>
        <v>151302.9846275</v>
      </c>
    </row>
    <row r="51" spans="1:10" x14ac:dyDescent="0.25">
      <c r="A51" s="17"/>
      <c r="B51" s="184" t="s">
        <v>112</v>
      </c>
      <c r="C51" s="185"/>
      <c r="D51" s="186"/>
      <c r="E51" s="185"/>
      <c r="F51" s="186"/>
      <c r="G51" s="185"/>
      <c r="H51" s="186"/>
      <c r="I51" s="185"/>
      <c r="J51" s="186"/>
    </row>
    <row r="52" spans="1:10" x14ac:dyDescent="0.25">
      <c r="A52" s="14">
        <v>38</v>
      </c>
      <c r="B52" s="15" t="s">
        <v>113</v>
      </c>
      <c r="C52" s="14">
        <v>27194</v>
      </c>
      <c r="D52" s="16">
        <v>45728.42</v>
      </c>
      <c r="E52" s="14">
        <v>27194</v>
      </c>
      <c r="F52" s="16">
        <v>45728.42</v>
      </c>
      <c r="G52" s="14">
        <v>37973</v>
      </c>
      <c r="H52" s="16">
        <v>54103.839999999997</v>
      </c>
      <c r="I52" s="14">
        <v>37973</v>
      </c>
      <c r="J52" s="16">
        <v>54103.839999999997</v>
      </c>
    </row>
    <row r="53" spans="1:10" x14ac:dyDescent="0.25">
      <c r="A53" s="17"/>
      <c r="B53" s="18" t="s">
        <v>114</v>
      </c>
      <c r="C53" s="17">
        <f t="shared" ref="C53:J53" si="3">SUM(C51:C52)</f>
        <v>27194</v>
      </c>
      <c r="D53" s="19">
        <f t="shared" si="3"/>
        <v>45728.42</v>
      </c>
      <c r="E53" s="17">
        <f t="shared" si="3"/>
        <v>27194</v>
      </c>
      <c r="F53" s="19">
        <f t="shared" si="3"/>
        <v>45728.42</v>
      </c>
      <c r="G53" s="17">
        <f t="shared" si="3"/>
        <v>37973</v>
      </c>
      <c r="H53" s="19">
        <f t="shared" si="3"/>
        <v>54103.839999999997</v>
      </c>
      <c r="I53" s="17">
        <f t="shared" si="3"/>
        <v>37973</v>
      </c>
      <c r="J53" s="19">
        <f t="shared" si="3"/>
        <v>54103.839999999997</v>
      </c>
    </row>
    <row r="54" spans="1:10" x14ac:dyDescent="0.25">
      <c r="A54" s="17"/>
      <c r="B54" s="184" t="s">
        <v>115</v>
      </c>
      <c r="C54" s="185"/>
      <c r="D54" s="186"/>
      <c r="E54" s="185"/>
      <c r="F54" s="186"/>
      <c r="G54" s="185"/>
      <c r="H54" s="186"/>
      <c r="I54" s="185"/>
      <c r="J54" s="186"/>
    </row>
    <row r="55" spans="1:10" x14ac:dyDescent="0.25">
      <c r="A55" s="14">
        <v>39</v>
      </c>
      <c r="B55" s="15" t="s">
        <v>116</v>
      </c>
      <c r="C55" s="14">
        <v>90110</v>
      </c>
      <c r="D55" s="16">
        <v>61733.45</v>
      </c>
      <c r="E55" s="14">
        <v>80905</v>
      </c>
      <c r="F55" s="16">
        <v>52865.120000000003</v>
      </c>
      <c r="G55" s="14">
        <v>9236</v>
      </c>
      <c r="H55" s="16">
        <v>6398.35</v>
      </c>
      <c r="I55" s="14">
        <v>8455</v>
      </c>
      <c r="J55" s="16">
        <v>5648.23</v>
      </c>
    </row>
    <row r="56" spans="1:10" x14ac:dyDescent="0.25">
      <c r="A56" s="14">
        <v>40</v>
      </c>
      <c r="B56" s="15" t="s">
        <v>117</v>
      </c>
      <c r="C56" s="14">
        <v>0</v>
      </c>
      <c r="D56" s="16">
        <v>0</v>
      </c>
      <c r="E56" s="14">
        <v>0</v>
      </c>
      <c r="F56" s="16">
        <v>0</v>
      </c>
      <c r="G56" s="14">
        <v>0</v>
      </c>
      <c r="H56" s="16">
        <v>0</v>
      </c>
      <c r="I56" s="14">
        <v>0</v>
      </c>
      <c r="J56" s="16">
        <v>0</v>
      </c>
    </row>
    <row r="57" spans="1:10" x14ac:dyDescent="0.25">
      <c r="A57" s="17"/>
      <c r="B57" s="18" t="s">
        <v>118</v>
      </c>
      <c r="C57" s="17">
        <f t="shared" ref="C57:J57" si="4">SUM(C54:C56)</f>
        <v>90110</v>
      </c>
      <c r="D57" s="19">
        <f t="shared" si="4"/>
        <v>61733.45</v>
      </c>
      <c r="E57" s="17">
        <f t="shared" si="4"/>
        <v>80905</v>
      </c>
      <c r="F57" s="19">
        <f t="shared" si="4"/>
        <v>52865.120000000003</v>
      </c>
      <c r="G57" s="17">
        <f t="shared" si="4"/>
        <v>9236</v>
      </c>
      <c r="H57" s="19">
        <f t="shared" si="4"/>
        <v>6398.35</v>
      </c>
      <c r="I57" s="17">
        <f t="shared" si="4"/>
        <v>8455</v>
      </c>
      <c r="J57" s="19">
        <f t="shared" si="4"/>
        <v>5648.23</v>
      </c>
    </row>
    <row r="58" spans="1:10" x14ac:dyDescent="0.25">
      <c r="A58" s="17"/>
      <c r="B58" s="184" t="s">
        <v>119</v>
      </c>
      <c r="C58" s="185"/>
      <c r="D58" s="186"/>
      <c r="E58" s="185"/>
      <c r="F58" s="186"/>
      <c r="G58" s="185"/>
      <c r="H58" s="186"/>
      <c r="I58" s="185"/>
      <c r="J58" s="186"/>
    </row>
    <row r="59" spans="1:10" x14ac:dyDescent="0.25">
      <c r="A59" s="14">
        <v>41</v>
      </c>
      <c r="B59" s="15" t="s">
        <v>120</v>
      </c>
      <c r="C59" s="14">
        <v>0</v>
      </c>
      <c r="D59" s="16">
        <v>0</v>
      </c>
      <c r="E59" s="14">
        <v>0</v>
      </c>
      <c r="F59" s="16">
        <v>0</v>
      </c>
      <c r="G59" s="14">
        <v>0</v>
      </c>
      <c r="H59" s="16">
        <v>0</v>
      </c>
      <c r="I59" s="14">
        <v>0</v>
      </c>
      <c r="J59" s="16">
        <v>0</v>
      </c>
    </row>
    <row r="60" spans="1:10" x14ac:dyDescent="0.25">
      <c r="A60" s="14">
        <v>42</v>
      </c>
      <c r="B60" s="15" t="s">
        <v>121</v>
      </c>
      <c r="C60" s="14">
        <v>0</v>
      </c>
      <c r="D60" s="16">
        <v>0</v>
      </c>
      <c r="E60" s="14">
        <v>0</v>
      </c>
      <c r="F60" s="16">
        <v>0</v>
      </c>
      <c r="G60" s="14">
        <v>0</v>
      </c>
      <c r="H60" s="16">
        <v>0</v>
      </c>
      <c r="I60" s="14">
        <v>0</v>
      </c>
      <c r="J60" s="16">
        <v>0</v>
      </c>
    </row>
    <row r="61" spans="1:10" x14ac:dyDescent="0.25">
      <c r="A61" s="14">
        <v>43</v>
      </c>
      <c r="B61" s="15" t="s">
        <v>122</v>
      </c>
      <c r="C61" s="14">
        <v>0</v>
      </c>
      <c r="D61" s="16">
        <v>0</v>
      </c>
      <c r="E61" s="14">
        <v>0</v>
      </c>
      <c r="F61" s="16">
        <v>0</v>
      </c>
      <c r="G61" s="14">
        <v>0</v>
      </c>
      <c r="H61" s="16">
        <v>0</v>
      </c>
      <c r="I61" s="14">
        <v>0</v>
      </c>
      <c r="J61" s="16">
        <v>0</v>
      </c>
    </row>
    <row r="62" spans="1:10" x14ac:dyDescent="0.25">
      <c r="A62" s="14">
        <v>44</v>
      </c>
      <c r="B62" s="15" t="s">
        <v>123</v>
      </c>
      <c r="C62" s="14">
        <v>0</v>
      </c>
      <c r="D62" s="16">
        <v>0</v>
      </c>
      <c r="E62" s="14">
        <v>0</v>
      </c>
      <c r="F62" s="16">
        <v>0</v>
      </c>
      <c r="G62" s="14">
        <v>0</v>
      </c>
      <c r="H62" s="16">
        <v>0</v>
      </c>
      <c r="I62" s="14">
        <v>0</v>
      </c>
      <c r="J62" s="16">
        <v>0</v>
      </c>
    </row>
    <row r="63" spans="1:10" x14ac:dyDescent="0.25">
      <c r="A63" s="14">
        <v>45</v>
      </c>
      <c r="B63" s="15" t="s">
        <v>124</v>
      </c>
      <c r="C63" s="14">
        <v>0</v>
      </c>
      <c r="D63" s="16">
        <v>0</v>
      </c>
      <c r="E63" s="14">
        <v>0</v>
      </c>
      <c r="F63" s="16">
        <v>0</v>
      </c>
      <c r="G63" s="14">
        <v>0</v>
      </c>
      <c r="H63" s="16">
        <v>0</v>
      </c>
      <c r="I63" s="14">
        <v>0</v>
      </c>
      <c r="J63" s="16">
        <v>0</v>
      </c>
    </row>
    <row r="64" spans="1:10" x14ac:dyDescent="0.25">
      <c r="A64" s="14">
        <v>46</v>
      </c>
      <c r="B64" s="15" t="s">
        <v>125</v>
      </c>
      <c r="C64" s="14">
        <v>0</v>
      </c>
      <c r="D64" s="16">
        <v>0</v>
      </c>
      <c r="E64" s="14">
        <v>0</v>
      </c>
      <c r="F64" s="16">
        <v>0</v>
      </c>
      <c r="G64" s="14">
        <v>0</v>
      </c>
      <c r="H64" s="16">
        <v>0</v>
      </c>
      <c r="I64" s="14">
        <v>0</v>
      </c>
      <c r="J64" s="16">
        <v>0</v>
      </c>
    </row>
    <row r="65" spans="1:10" x14ac:dyDescent="0.25">
      <c r="A65" s="14">
        <v>47</v>
      </c>
      <c r="B65" s="15" t="s">
        <v>126</v>
      </c>
      <c r="C65" s="14">
        <v>0</v>
      </c>
      <c r="D65" s="16">
        <v>0</v>
      </c>
      <c r="E65" s="14">
        <v>0</v>
      </c>
      <c r="F65" s="16">
        <v>0</v>
      </c>
      <c r="G65" s="14">
        <v>0</v>
      </c>
      <c r="H65" s="16">
        <v>0</v>
      </c>
      <c r="I65" s="14">
        <v>0</v>
      </c>
      <c r="J65" s="16">
        <v>0</v>
      </c>
    </row>
    <row r="66" spans="1:10" x14ac:dyDescent="0.25">
      <c r="A66" s="14">
        <v>48</v>
      </c>
      <c r="B66" s="15" t="s">
        <v>127</v>
      </c>
      <c r="C66" s="14">
        <v>0</v>
      </c>
      <c r="D66" s="16">
        <v>0</v>
      </c>
      <c r="E66" s="14">
        <v>0</v>
      </c>
      <c r="F66" s="16">
        <v>0</v>
      </c>
      <c r="G66" s="14">
        <v>0</v>
      </c>
      <c r="H66" s="16">
        <v>0</v>
      </c>
      <c r="I66" s="14">
        <v>0</v>
      </c>
      <c r="J66" s="16">
        <v>0</v>
      </c>
    </row>
    <row r="67" spans="1:10" x14ac:dyDescent="0.25">
      <c r="A67" s="14">
        <v>49</v>
      </c>
      <c r="B67" s="15" t="s">
        <v>128</v>
      </c>
      <c r="C67" s="14">
        <v>0</v>
      </c>
      <c r="D67" s="16">
        <v>0</v>
      </c>
      <c r="E67" s="14">
        <v>0</v>
      </c>
      <c r="F67" s="16">
        <v>0</v>
      </c>
      <c r="G67" s="14">
        <v>0</v>
      </c>
      <c r="H67" s="16">
        <v>0</v>
      </c>
      <c r="I67" s="14">
        <v>0</v>
      </c>
      <c r="J67" s="16">
        <v>0</v>
      </c>
    </row>
    <row r="68" spans="1:10" x14ac:dyDescent="0.25">
      <c r="A68" s="17"/>
      <c r="B68" s="18" t="s">
        <v>129</v>
      </c>
      <c r="C68" s="17">
        <f t="shared" ref="C68:J68" si="5">SUM(C58:C67)</f>
        <v>0</v>
      </c>
      <c r="D68" s="19">
        <f t="shared" si="5"/>
        <v>0</v>
      </c>
      <c r="E68" s="17">
        <f t="shared" si="5"/>
        <v>0</v>
      </c>
      <c r="F68" s="19">
        <f t="shared" si="5"/>
        <v>0</v>
      </c>
      <c r="G68" s="17">
        <f t="shared" si="5"/>
        <v>0</v>
      </c>
      <c r="H68" s="19">
        <f t="shared" si="5"/>
        <v>0</v>
      </c>
      <c r="I68" s="17">
        <f t="shared" si="5"/>
        <v>0</v>
      </c>
      <c r="J68" s="19">
        <f t="shared" si="5"/>
        <v>0</v>
      </c>
    </row>
    <row r="69" spans="1:10" x14ac:dyDescent="0.25">
      <c r="A69" s="17"/>
      <c r="B69" s="184" t="s">
        <v>130</v>
      </c>
      <c r="C69" s="185"/>
      <c r="D69" s="186"/>
      <c r="E69" s="185"/>
      <c r="F69" s="186"/>
      <c r="G69" s="185"/>
      <c r="H69" s="186"/>
      <c r="I69" s="185"/>
      <c r="J69" s="186"/>
    </row>
    <row r="70" spans="1:10" x14ac:dyDescent="0.25">
      <c r="A70" s="14">
        <v>50</v>
      </c>
      <c r="B70" s="15" t="s">
        <v>131</v>
      </c>
      <c r="C70" s="14">
        <v>0</v>
      </c>
      <c r="D70" s="16">
        <v>0</v>
      </c>
      <c r="E70" s="14">
        <v>0</v>
      </c>
      <c r="F70" s="16">
        <v>0</v>
      </c>
      <c r="G70" s="14">
        <v>0</v>
      </c>
      <c r="H70" s="16">
        <v>0</v>
      </c>
      <c r="I70" s="14">
        <v>0</v>
      </c>
      <c r="J70" s="16">
        <v>0</v>
      </c>
    </row>
    <row r="71" spans="1:10" x14ac:dyDescent="0.25">
      <c r="A71" s="14">
        <v>51</v>
      </c>
      <c r="B71" s="15" t="s">
        <v>132</v>
      </c>
      <c r="C71" s="14">
        <v>0</v>
      </c>
      <c r="D71" s="16">
        <v>0</v>
      </c>
      <c r="E71" s="14">
        <v>0</v>
      </c>
      <c r="F71" s="16">
        <v>0</v>
      </c>
      <c r="G71" s="14">
        <v>0</v>
      </c>
      <c r="H71" s="16">
        <v>0</v>
      </c>
      <c r="I71" s="14">
        <v>0</v>
      </c>
      <c r="J71" s="16">
        <v>0</v>
      </c>
    </row>
    <row r="72" spans="1:10" x14ac:dyDescent="0.25">
      <c r="A72" s="14">
        <v>52</v>
      </c>
      <c r="B72" s="15" t="s">
        <v>133</v>
      </c>
      <c r="C72" s="14">
        <v>0</v>
      </c>
      <c r="D72" s="16">
        <v>0</v>
      </c>
      <c r="E72" s="14">
        <v>0</v>
      </c>
      <c r="F72" s="16">
        <v>0</v>
      </c>
      <c r="G72" s="14">
        <v>0</v>
      </c>
      <c r="H72" s="16">
        <v>0</v>
      </c>
      <c r="I72" s="14">
        <v>0</v>
      </c>
      <c r="J72" s="16">
        <v>0</v>
      </c>
    </row>
    <row r="73" spans="1:10" x14ac:dyDescent="0.25">
      <c r="A73" s="17"/>
      <c r="B73" s="18" t="s">
        <v>134</v>
      </c>
      <c r="C73" s="17">
        <f t="shared" ref="C73:J73" si="6">SUM(C69:C72)</f>
        <v>0</v>
      </c>
      <c r="D73" s="19">
        <f t="shared" si="6"/>
        <v>0</v>
      </c>
      <c r="E73" s="17">
        <f t="shared" si="6"/>
        <v>0</v>
      </c>
      <c r="F73" s="19">
        <f t="shared" si="6"/>
        <v>0</v>
      </c>
      <c r="G73" s="17">
        <f t="shared" si="6"/>
        <v>0</v>
      </c>
      <c r="H73" s="19">
        <f t="shared" si="6"/>
        <v>0</v>
      </c>
      <c r="I73" s="17">
        <f t="shared" si="6"/>
        <v>0</v>
      </c>
      <c r="J73" s="19">
        <f t="shared" si="6"/>
        <v>0</v>
      </c>
    </row>
    <row r="74" spans="1:10" x14ac:dyDescent="0.25">
      <c r="A74" s="17"/>
      <c r="B74" s="18" t="s">
        <v>56</v>
      </c>
      <c r="C74" s="17">
        <f t="shared" ref="C74:J74" si="7">SUM(C50,C53,C57,C68,C73)</f>
        <v>179647</v>
      </c>
      <c r="D74" s="19">
        <f t="shared" si="7"/>
        <v>290115.04000000004</v>
      </c>
      <c r="E74" s="17">
        <f t="shared" si="7"/>
        <v>170310</v>
      </c>
      <c r="F74" s="19">
        <f t="shared" si="7"/>
        <v>280641.39</v>
      </c>
      <c r="G74" s="17">
        <f t="shared" si="7"/>
        <v>135331</v>
      </c>
      <c r="H74" s="19">
        <f t="shared" si="7"/>
        <v>213008.6346275</v>
      </c>
      <c r="I74" s="17">
        <f t="shared" si="7"/>
        <v>133946</v>
      </c>
      <c r="J74" s="19">
        <f t="shared" si="7"/>
        <v>211055.05462750001</v>
      </c>
    </row>
  </sheetData>
  <mergeCells count="19">
    <mergeCell ref="A1:J1"/>
    <mergeCell ref="A2:J2"/>
    <mergeCell ref="A3:J3"/>
    <mergeCell ref="A4:J4"/>
    <mergeCell ref="G5:H5"/>
    <mergeCell ref="B54:J54"/>
    <mergeCell ref="B58:J58"/>
    <mergeCell ref="B69:J69"/>
    <mergeCell ref="E7:F7"/>
    <mergeCell ref="G7:H7"/>
    <mergeCell ref="I7:J7"/>
    <mergeCell ref="A9:J9"/>
    <mergeCell ref="B23:J23"/>
    <mergeCell ref="B51:J51"/>
    <mergeCell ref="A6:A8"/>
    <mergeCell ref="B6:B8"/>
    <mergeCell ref="C6:F6"/>
    <mergeCell ref="G6:J6"/>
    <mergeCell ref="C7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9B75B-AD5D-45A9-A791-5B271B6D896A}">
  <dimension ref="A1:L40"/>
  <sheetViews>
    <sheetView workbookViewId="0">
      <selection activeCell="J27" sqref="J27"/>
    </sheetView>
  </sheetViews>
  <sheetFormatPr defaultRowHeight="15" x14ac:dyDescent="0.25"/>
  <cols>
    <col min="1" max="1" width="9.28515625" bestFit="1" customWidth="1"/>
    <col min="2" max="2" width="53.85546875" bestFit="1" customWidth="1"/>
    <col min="3" max="3" width="11.7109375" customWidth="1"/>
    <col min="4" max="4" width="19.5703125" bestFit="1" customWidth="1"/>
    <col min="5" max="6" width="17.42578125" customWidth="1"/>
    <col min="7" max="7" width="26.28515625" customWidth="1"/>
    <col min="8" max="8" width="15.7109375" customWidth="1"/>
    <col min="9" max="9" width="22.28515625" customWidth="1"/>
    <col min="10" max="10" width="12.7109375" bestFit="1" customWidth="1"/>
    <col min="11" max="11" width="16.85546875" bestFit="1" customWidth="1"/>
    <col min="12" max="12" width="18.5703125" customWidth="1"/>
  </cols>
  <sheetData>
    <row r="1" spans="1:12" ht="21.75" thickBot="1" x14ac:dyDescent="0.4">
      <c r="A1" s="235" t="s">
        <v>400</v>
      </c>
      <c r="B1" s="236"/>
      <c r="C1" s="237"/>
      <c r="D1" s="237"/>
      <c r="E1" s="237"/>
      <c r="F1" s="237"/>
      <c r="G1" s="237"/>
      <c r="H1" s="237"/>
      <c r="I1" s="237"/>
      <c r="J1" s="237"/>
      <c r="K1" s="237"/>
      <c r="L1" s="238"/>
    </row>
    <row r="2" spans="1:12" ht="45.75" customHeight="1" x14ac:dyDescent="0.25">
      <c r="A2" s="239" t="s">
        <v>401</v>
      </c>
      <c r="B2" s="240" t="s">
        <v>3</v>
      </c>
      <c r="C2" s="241" t="s">
        <v>138</v>
      </c>
      <c r="D2" s="242" t="s">
        <v>139</v>
      </c>
      <c r="E2" s="242" t="s">
        <v>140</v>
      </c>
      <c r="F2" s="242" t="s">
        <v>141</v>
      </c>
      <c r="G2" s="242" t="s">
        <v>402</v>
      </c>
      <c r="H2" s="242" t="s">
        <v>403</v>
      </c>
      <c r="I2" s="240" t="s">
        <v>404</v>
      </c>
      <c r="J2" s="242" t="s">
        <v>405</v>
      </c>
      <c r="K2" s="242"/>
      <c r="L2" s="243"/>
    </row>
    <row r="3" spans="1:12" ht="42.75" thickBot="1" x14ac:dyDescent="0.3">
      <c r="A3" s="244"/>
      <c r="B3" s="245"/>
      <c r="C3" s="246"/>
      <c r="D3" s="247"/>
      <c r="E3" s="247"/>
      <c r="F3" s="247"/>
      <c r="G3" s="247"/>
      <c r="H3" s="247"/>
      <c r="I3" s="245"/>
      <c r="J3" s="248" t="s">
        <v>8</v>
      </c>
      <c r="K3" s="248" t="s">
        <v>406</v>
      </c>
      <c r="L3" s="249" t="s">
        <v>407</v>
      </c>
    </row>
    <row r="4" spans="1:12" ht="21" x14ac:dyDescent="0.25">
      <c r="A4" s="250">
        <v>1</v>
      </c>
      <c r="B4" s="251" t="s">
        <v>94</v>
      </c>
      <c r="C4" s="252">
        <v>13</v>
      </c>
      <c r="D4" s="252">
        <v>100</v>
      </c>
      <c r="E4" s="252">
        <v>36</v>
      </c>
      <c r="F4" s="252">
        <v>28</v>
      </c>
      <c r="G4" s="253">
        <f t="shared" ref="G4:G40" si="0">F4/C4</f>
        <v>2.1538461538461537</v>
      </c>
      <c r="H4" s="252">
        <v>11</v>
      </c>
      <c r="I4" s="252">
        <v>14</v>
      </c>
      <c r="J4" s="252">
        <v>64</v>
      </c>
      <c r="K4" s="252">
        <v>53</v>
      </c>
      <c r="L4" s="254">
        <v>11</v>
      </c>
    </row>
    <row r="5" spans="1:12" ht="21" x14ac:dyDescent="0.25">
      <c r="A5" s="255">
        <v>2</v>
      </c>
      <c r="B5" s="256" t="s">
        <v>113</v>
      </c>
      <c r="C5" s="257">
        <v>236</v>
      </c>
      <c r="D5" s="257">
        <v>1287</v>
      </c>
      <c r="E5" s="257">
        <v>542</v>
      </c>
      <c r="F5" s="257">
        <v>479</v>
      </c>
      <c r="G5" s="253">
        <f t="shared" si="0"/>
        <v>2.0296610169491527</v>
      </c>
      <c r="H5" s="257">
        <v>520</v>
      </c>
      <c r="I5" s="257">
        <v>22</v>
      </c>
      <c r="J5" s="257">
        <v>234</v>
      </c>
      <c r="K5" s="257">
        <v>225</v>
      </c>
      <c r="L5" s="258">
        <v>9</v>
      </c>
    </row>
    <row r="6" spans="1:12" ht="21" x14ac:dyDescent="0.25">
      <c r="A6" s="255">
        <v>3</v>
      </c>
      <c r="B6" s="256" t="s">
        <v>82</v>
      </c>
      <c r="C6" s="257">
        <v>52</v>
      </c>
      <c r="D6" s="257">
        <v>215</v>
      </c>
      <c r="E6" s="257">
        <v>113</v>
      </c>
      <c r="F6" s="257">
        <v>104</v>
      </c>
      <c r="G6" s="253">
        <f t="shared" si="0"/>
        <v>2</v>
      </c>
      <c r="H6" s="257">
        <v>16</v>
      </c>
      <c r="I6" s="257">
        <v>38</v>
      </c>
      <c r="J6" s="257">
        <v>156</v>
      </c>
      <c r="K6" s="257">
        <v>86</v>
      </c>
      <c r="L6" s="258">
        <v>70</v>
      </c>
    </row>
    <row r="7" spans="1:12" ht="21" x14ac:dyDescent="0.25">
      <c r="A7" s="255">
        <v>4</v>
      </c>
      <c r="B7" s="256" t="s">
        <v>80</v>
      </c>
      <c r="C7" s="257">
        <v>126</v>
      </c>
      <c r="D7" s="257">
        <v>628</v>
      </c>
      <c r="E7" s="257">
        <v>227</v>
      </c>
      <c r="F7" s="257">
        <v>187</v>
      </c>
      <c r="G7" s="253">
        <f t="shared" si="0"/>
        <v>1.4841269841269842</v>
      </c>
      <c r="H7" s="257">
        <v>292</v>
      </c>
      <c r="I7" s="257">
        <v>139</v>
      </c>
      <c r="J7" s="257">
        <v>114</v>
      </c>
      <c r="K7" s="257">
        <v>109</v>
      </c>
      <c r="L7" s="258">
        <v>5</v>
      </c>
    </row>
    <row r="8" spans="1:12" ht="21" x14ac:dyDescent="0.25">
      <c r="A8" s="255">
        <v>5</v>
      </c>
      <c r="B8" s="256" t="s">
        <v>81</v>
      </c>
      <c r="C8" s="257">
        <v>57</v>
      </c>
      <c r="D8" s="257">
        <v>235</v>
      </c>
      <c r="E8" s="257">
        <v>73</v>
      </c>
      <c r="F8" s="257">
        <v>71</v>
      </c>
      <c r="G8" s="253">
        <f t="shared" si="0"/>
        <v>1.2456140350877194</v>
      </c>
      <c r="H8" s="257">
        <v>47</v>
      </c>
      <c r="I8" s="257">
        <v>39</v>
      </c>
      <c r="J8" s="257">
        <v>174</v>
      </c>
      <c r="K8" s="257">
        <v>115</v>
      </c>
      <c r="L8" s="258">
        <v>59</v>
      </c>
    </row>
    <row r="9" spans="1:12" ht="21" x14ac:dyDescent="0.25">
      <c r="A9" s="255">
        <v>6</v>
      </c>
      <c r="B9" s="256" t="s">
        <v>78</v>
      </c>
      <c r="C9" s="257">
        <v>16</v>
      </c>
      <c r="D9" s="257">
        <v>46</v>
      </c>
      <c r="E9" s="257">
        <v>23</v>
      </c>
      <c r="F9" s="257">
        <v>19</v>
      </c>
      <c r="G9" s="253">
        <f t="shared" si="0"/>
        <v>1.1875</v>
      </c>
      <c r="H9" s="257">
        <v>13</v>
      </c>
      <c r="I9" s="257">
        <v>3</v>
      </c>
      <c r="J9" s="257">
        <v>10</v>
      </c>
      <c r="K9" s="257">
        <v>10</v>
      </c>
      <c r="L9" s="258">
        <v>0</v>
      </c>
    </row>
    <row r="10" spans="1:12" ht="21" x14ac:dyDescent="0.25">
      <c r="A10" s="255">
        <v>7</v>
      </c>
      <c r="B10" s="256" t="s">
        <v>72</v>
      </c>
      <c r="C10" s="257">
        <v>127</v>
      </c>
      <c r="D10" s="257">
        <v>717</v>
      </c>
      <c r="E10" s="257">
        <v>213</v>
      </c>
      <c r="F10" s="257">
        <v>150</v>
      </c>
      <c r="G10" s="253">
        <f t="shared" si="0"/>
        <v>1.1811023622047243</v>
      </c>
      <c r="H10" s="257">
        <v>267</v>
      </c>
      <c r="I10" s="257">
        <v>110</v>
      </c>
      <c r="J10" s="257">
        <v>307</v>
      </c>
      <c r="K10" s="257">
        <v>237</v>
      </c>
      <c r="L10" s="258">
        <v>70</v>
      </c>
    </row>
    <row r="11" spans="1:12" ht="21" x14ac:dyDescent="0.25">
      <c r="A11" s="255">
        <v>8</v>
      </c>
      <c r="B11" s="256" t="s">
        <v>75</v>
      </c>
      <c r="C11" s="257">
        <v>56</v>
      </c>
      <c r="D11" s="257">
        <v>129</v>
      </c>
      <c r="E11" s="257">
        <v>53</v>
      </c>
      <c r="F11" s="257">
        <v>52</v>
      </c>
      <c r="G11" s="253">
        <f t="shared" si="0"/>
        <v>0.9285714285714286</v>
      </c>
      <c r="H11" s="257">
        <v>22</v>
      </c>
      <c r="I11" s="257">
        <v>12</v>
      </c>
      <c r="J11" s="257">
        <v>56</v>
      </c>
      <c r="K11" s="257">
        <v>54</v>
      </c>
      <c r="L11" s="258">
        <v>2</v>
      </c>
    </row>
    <row r="12" spans="1:12" ht="21" x14ac:dyDescent="0.25">
      <c r="A12" s="255">
        <v>9</v>
      </c>
      <c r="B12" s="256" t="s">
        <v>116</v>
      </c>
      <c r="C12" s="257">
        <v>16</v>
      </c>
      <c r="D12" s="257">
        <v>67</v>
      </c>
      <c r="E12" s="257">
        <v>16</v>
      </c>
      <c r="F12" s="257">
        <v>14</v>
      </c>
      <c r="G12" s="253">
        <f t="shared" si="0"/>
        <v>0.875</v>
      </c>
      <c r="H12" s="257">
        <v>0</v>
      </c>
      <c r="I12" s="257">
        <v>2</v>
      </c>
      <c r="J12" s="257">
        <v>149</v>
      </c>
      <c r="K12" s="257">
        <v>51</v>
      </c>
      <c r="L12" s="258">
        <v>98</v>
      </c>
    </row>
    <row r="13" spans="1:12" ht="21" x14ac:dyDescent="0.25">
      <c r="A13" s="255">
        <v>10</v>
      </c>
      <c r="B13" s="256" t="s">
        <v>73</v>
      </c>
      <c r="C13" s="257">
        <v>38</v>
      </c>
      <c r="D13" s="257">
        <v>94</v>
      </c>
      <c r="E13" s="257">
        <v>28</v>
      </c>
      <c r="F13" s="257">
        <v>25</v>
      </c>
      <c r="G13" s="253">
        <f t="shared" si="0"/>
        <v>0.65789473684210531</v>
      </c>
      <c r="H13" s="257">
        <v>41</v>
      </c>
      <c r="I13" s="257">
        <v>24</v>
      </c>
      <c r="J13" s="257">
        <v>28</v>
      </c>
      <c r="K13" s="257">
        <v>25</v>
      </c>
      <c r="L13" s="258">
        <v>3</v>
      </c>
    </row>
    <row r="14" spans="1:12" ht="21" x14ac:dyDescent="0.25">
      <c r="A14" s="255">
        <v>11</v>
      </c>
      <c r="B14" s="256" t="s">
        <v>188</v>
      </c>
      <c r="C14" s="257">
        <v>2</v>
      </c>
      <c r="D14" s="257">
        <v>6</v>
      </c>
      <c r="E14" s="257">
        <v>0</v>
      </c>
      <c r="F14" s="257">
        <v>1</v>
      </c>
      <c r="G14" s="253">
        <f t="shared" si="0"/>
        <v>0.5</v>
      </c>
      <c r="H14" s="257">
        <v>0</v>
      </c>
      <c r="I14" s="257">
        <v>0</v>
      </c>
      <c r="J14" s="257">
        <v>6</v>
      </c>
      <c r="K14" s="257">
        <v>6</v>
      </c>
      <c r="L14" s="258">
        <v>0</v>
      </c>
    </row>
    <row r="15" spans="1:12" ht="21" x14ac:dyDescent="0.25">
      <c r="A15" s="255">
        <v>12</v>
      </c>
      <c r="B15" s="256" t="s">
        <v>76</v>
      </c>
      <c r="C15" s="257">
        <v>46</v>
      </c>
      <c r="D15" s="257">
        <v>104</v>
      </c>
      <c r="E15" s="257">
        <v>35</v>
      </c>
      <c r="F15" s="257">
        <v>15</v>
      </c>
      <c r="G15" s="253">
        <f t="shared" si="0"/>
        <v>0.32608695652173914</v>
      </c>
      <c r="H15" s="257">
        <v>39</v>
      </c>
      <c r="I15" s="257">
        <v>34</v>
      </c>
      <c r="J15" s="257">
        <v>44</v>
      </c>
      <c r="K15" s="257">
        <v>30</v>
      </c>
      <c r="L15" s="258">
        <v>14</v>
      </c>
    </row>
    <row r="16" spans="1:12" ht="21" x14ac:dyDescent="0.25">
      <c r="A16" s="255">
        <v>13</v>
      </c>
      <c r="B16" s="256" t="s">
        <v>71</v>
      </c>
      <c r="C16" s="257">
        <v>194</v>
      </c>
      <c r="D16" s="257">
        <v>1042</v>
      </c>
      <c r="E16" s="257">
        <v>85</v>
      </c>
      <c r="F16" s="257">
        <v>45</v>
      </c>
      <c r="G16" s="253">
        <f t="shared" si="0"/>
        <v>0.23195876288659795</v>
      </c>
      <c r="H16" s="257">
        <v>260</v>
      </c>
      <c r="I16" s="257">
        <v>141</v>
      </c>
      <c r="J16" s="257">
        <v>917</v>
      </c>
      <c r="K16" s="257">
        <v>697</v>
      </c>
      <c r="L16" s="258">
        <v>220</v>
      </c>
    </row>
    <row r="17" spans="1:12" ht="21" x14ac:dyDescent="0.25">
      <c r="A17" s="255">
        <v>14</v>
      </c>
      <c r="B17" s="256" t="s">
        <v>79</v>
      </c>
      <c r="C17" s="257">
        <v>14</v>
      </c>
      <c r="D17" s="257">
        <v>11</v>
      </c>
      <c r="E17" s="257">
        <v>3</v>
      </c>
      <c r="F17" s="257">
        <v>3</v>
      </c>
      <c r="G17" s="253">
        <f t="shared" si="0"/>
        <v>0.21428571428571427</v>
      </c>
      <c r="H17" s="257">
        <v>5</v>
      </c>
      <c r="I17" s="257">
        <v>2</v>
      </c>
      <c r="J17" s="257">
        <v>6</v>
      </c>
      <c r="K17" s="257">
        <v>3</v>
      </c>
      <c r="L17" s="258">
        <v>3</v>
      </c>
    </row>
    <row r="18" spans="1:12" ht="21" x14ac:dyDescent="0.25">
      <c r="A18" s="255">
        <v>15</v>
      </c>
      <c r="B18" s="256" t="s">
        <v>74</v>
      </c>
      <c r="C18" s="257">
        <v>24</v>
      </c>
      <c r="D18" s="257">
        <v>20</v>
      </c>
      <c r="E18" s="257">
        <v>13</v>
      </c>
      <c r="F18" s="257">
        <v>5</v>
      </c>
      <c r="G18" s="253">
        <f t="shared" si="0"/>
        <v>0.20833333333333334</v>
      </c>
      <c r="H18" s="257">
        <v>2</v>
      </c>
      <c r="I18" s="257">
        <v>0</v>
      </c>
      <c r="J18" s="257">
        <v>5</v>
      </c>
      <c r="K18" s="257">
        <v>5</v>
      </c>
      <c r="L18" s="258">
        <v>0</v>
      </c>
    </row>
    <row r="19" spans="1:12" ht="21" x14ac:dyDescent="0.25">
      <c r="A19" s="255">
        <v>16</v>
      </c>
      <c r="B19" s="256" t="s">
        <v>190</v>
      </c>
      <c r="C19" s="257">
        <v>45</v>
      </c>
      <c r="D19" s="257">
        <v>17</v>
      </c>
      <c r="E19" s="257">
        <v>8</v>
      </c>
      <c r="F19" s="257">
        <v>4</v>
      </c>
      <c r="G19" s="253">
        <f t="shared" si="0"/>
        <v>8.8888888888888892E-2</v>
      </c>
      <c r="H19" s="257">
        <v>3</v>
      </c>
      <c r="I19" s="257">
        <v>2</v>
      </c>
      <c r="J19" s="257">
        <v>7</v>
      </c>
      <c r="K19" s="257">
        <v>6</v>
      </c>
      <c r="L19" s="258">
        <v>1</v>
      </c>
    </row>
    <row r="20" spans="1:12" ht="21" x14ac:dyDescent="0.25">
      <c r="A20" s="255">
        <v>17</v>
      </c>
      <c r="B20" s="256" t="s">
        <v>85</v>
      </c>
      <c r="C20" s="257">
        <v>26</v>
      </c>
      <c r="D20" s="257">
        <v>15</v>
      </c>
      <c r="E20" s="257">
        <v>2</v>
      </c>
      <c r="F20" s="257">
        <v>2</v>
      </c>
      <c r="G20" s="253">
        <f t="shared" si="0"/>
        <v>7.6923076923076927E-2</v>
      </c>
      <c r="H20" s="257">
        <v>0</v>
      </c>
      <c r="I20" s="257">
        <v>0</v>
      </c>
      <c r="J20" s="257">
        <v>27</v>
      </c>
      <c r="K20" s="257">
        <v>13</v>
      </c>
      <c r="L20" s="258">
        <v>14</v>
      </c>
    </row>
    <row r="21" spans="1:12" ht="21" x14ac:dyDescent="0.25">
      <c r="A21" s="255">
        <v>18</v>
      </c>
      <c r="B21" s="256" t="s">
        <v>77</v>
      </c>
      <c r="C21" s="257">
        <v>27</v>
      </c>
      <c r="D21" s="257">
        <v>23</v>
      </c>
      <c r="E21" s="257">
        <v>2</v>
      </c>
      <c r="F21" s="257">
        <v>2</v>
      </c>
      <c r="G21" s="253">
        <f t="shared" si="0"/>
        <v>7.407407407407407E-2</v>
      </c>
      <c r="H21" s="257">
        <v>4</v>
      </c>
      <c r="I21" s="257">
        <v>5</v>
      </c>
      <c r="J21" s="257">
        <v>37</v>
      </c>
      <c r="K21" s="257">
        <v>17</v>
      </c>
      <c r="L21" s="258">
        <v>20</v>
      </c>
    </row>
    <row r="22" spans="1:12" ht="21" x14ac:dyDescent="0.25">
      <c r="A22" s="255">
        <v>19</v>
      </c>
      <c r="B22" s="256" t="s">
        <v>92</v>
      </c>
      <c r="C22" s="257">
        <v>43</v>
      </c>
      <c r="D22" s="257">
        <v>37</v>
      </c>
      <c r="E22" s="257">
        <v>1</v>
      </c>
      <c r="F22" s="257">
        <v>1</v>
      </c>
      <c r="G22" s="253">
        <f t="shared" si="0"/>
        <v>2.3255813953488372E-2</v>
      </c>
      <c r="H22" s="257">
        <v>2</v>
      </c>
      <c r="I22" s="257">
        <v>2</v>
      </c>
      <c r="J22" s="257">
        <v>97</v>
      </c>
      <c r="K22" s="257">
        <v>34</v>
      </c>
      <c r="L22" s="258">
        <v>63</v>
      </c>
    </row>
    <row r="23" spans="1:12" ht="21" x14ac:dyDescent="0.25">
      <c r="A23" s="255">
        <v>20</v>
      </c>
      <c r="B23" s="256" t="s">
        <v>408</v>
      </c>
      <c r="C23" s="257">
        <v>0</v>
      </c>
      <c r="D23" s="257">
        <v>1</v>
      </c>
      <c r="E23" s="257">
        <v>0</v>
      </c>
      <c r="F23" s="257">
        <v>0</v>
      </c>
      <c r="G23" s="253" t="e">
        <f t="shared" si="0"/>
        <v>#DIV/0!</v>
      </c>
      <c r="H23" s="257">
        <v>0</v>
      </c>
      <c r="I23" s="257">
        <v>0</v>
      </c>
      <c r="J23" s="257">
        <v>1</v>
      </c>
      <c r="K23" s="257">
        <v>0</v>
      </c>
      <c r="L23" s="258">
        <v>1</v>
      </c>
    </row>
    <row r="24" spans="1:12" ht="21" x14ac:dyDescent="0.25">
      <c r="A24" s="255">
        <v>21</v>
      </c>
      <c r="B24" s="256" t="s">
        <v>409</v>
      </c>
      <c r="C24" s="257">
        <v>1</v>
      </c>
      <c r="D24" s="257">
        <v>0</v>
      </c>
      <c r="E24" s="257">
        <v>0</v>
      </c>
      <c r="F24" s="257">
        <v>0</v>
      </c>
      <c r="G24" s="253">
        <f t="shared" si="0"/>
        <v>0</v>
      </c>
      <c r="H24" s="257">
        <v>0</v>
      </c>
      <c r="I24" s="257">
        <v>0</v>
      </c>
      <c r="J24" s="257">
        <v>1</v>
      </c>
      <c r="K24" s="257">
        <v>0</v>
      </c>
      <c r="L24" s="258">
        <v>1</v>
      </c>
    </row>
    <row r="25" spans="1:12" ht="21" x14ac:dyDescent="0.25">
      <c r="A25" s="255">
        <v>22</v>
      </c>
      <c r="B25" s="256" t="s">
        <v>199</v>
      </c>
      <c r="C25" s="257">
        <v>1</v>
      </c>
      <c r="D25" s="257">
        <v>2</v>
      </c>
      <c r="E25" s="257">
        <v>0</v>
      </c>
      <c r="F25" s="257">
        <v>0</v>
      </c>
      <c r="G25" s="253">
        <f t="shared" si="0"/>
        <v>0</v>
      </c>
      <c r="H25" s="257">
        <v>0</v>
      </c>
      <c r="I25" s="257">
        <v>0</v>
      </c>
      <c r="J25" s="257">
        <v>7</v>
      </c>
      <c r="K25" s="257">
        <v>2</v>
      </c>
      <c r="L25" s="258">
        <v>5</v>
      </c>
    </row>
    <row r="26" spans="1:12" ht="21" x14ac:dyDescent="0.25">
      <c r="A26" s="255">
        <v>23</v>
      </c>
      <c r="B26" s="256" t="s">
        <v>96</v>
      </c>
      <c r="C26" s="257">
        <v>6</v>
      </c>
      <c r="D26" s="257">
        <v>2</v>
      </c>
      <c r="E26" s="257">
        <v>0</v>
      </c>
      <c r="F26" s="257">
        <v>0</v>
      </c>
      <c r="G26" s="253">
        <f t="shared" si="0"/>
        <v>0</v>
      </c>
      <c r="H26" s="257">
        <v>0</v>
      </c>
      <c r="I26" s="257">
        <v>0</v>
      </c>
      <c r="J26" s="257">
        <v>10</v>
      </c>
      <c r="K26" s="257">
        <v>2</v>
      </c>
      <c r="L26" s="258">
        <v>8</v>
      </c>
    </row>
    <row r="27" spans="1:12" ht="21" x14ac:dyDescent="0.25">
      <c r="A27" s="255">
        <v>24</v>
      </c>
      <c r="B27" s="256" t="s">
        <v>191</v>
      </c>
      <c r="C27" s="257">
        <v>0</v>
      </c>
      <c r="D27" s="257">
        <v>1</v>
      </c>
      <c r="E27" s="257">
        <v>0</v>
      </c>
      <c r="F27" s="257">
        <v>0</v>
      </c>
      <c r="G27" s="253" t="e">
        <f t="shared" si="0"/>
        <v>#DIV/0!</v>
      </c>
      <c r="H27" s="257">
        <v>0</v>
      </c>
      <c r="I27" s="257">
        <v>0</v>
      </c>
      <c r="J27" s="257">
        <v>1</v>
      </c>
      <c r="K27" s="257">
        <v>0</v>
      </c>
      <c r="L27" s="258">
        <v>1</v>
      </c>
    </row>
    <row r="28" spans="1:12" ht="21" x14ac:dyDescent="0.25">
      <c r="A28" s="255">
        <v>25</v>
      </c>
      <c r="B28" s="256" t="s">
        <v>192</v>
      </c>
      <c r="C28" s="257">
        <v>2</v>
      </c>
      <c r="D28" s="257">
        <v>6</v>
      </c>
      <c r="E28" s="257">
        <v>1</v>
      </c>
      <c r="F28" s="257">
        <v>0</v>
      </c>
      <c r="G28" s="253">
        <f t="shared" si="0"/>
        <v>0</v>
      </c>
      <c r="H28" s="257">
        <v>0</v>
      </c>
      <c r="I28" s="257">
        <v>1</v>
      </c>
      <c r="J28" s="257">
        <v>11</v>
      </c>
      <c r="K28" s="257">
        <v>5</v>
      </c>
      <c r="L28" s="258">
        <v>6</v>
      </c>
    </row>
    <row r="29" spans="1:12" ht="21" x14ac:dyDescent="0.25">
      <c r="A29" s="255">
        <v>26</v>
      </c>
      <c r="B29" s="256" t="s">
        <v>410</v>
      </c>
      <c r="C29" s="257">
        <v>1</v>
      </c>
      <c r="D29" s="257">
        <v>0</v>
      </c>
      <c r="E29" s="257">
        <v>0</v>
      </c>
      <c r="F29" s="257">
        <v>0</v>
      </c>
      <c r="G29" s="253">
        <f t="shared" si="0"/>
        <v>0</v>
      </c>
      <c r="H29" s="257">
        <v>0</v>
      </c>
      <c r="I29" s="257">
        <v>0</v>
      </c>
      <c r="J29" s="257">
        <v>2</v>
      </c>
      <c r="K29" s="257">
        <v>0</v>
      </c>
      <c r="L29" s="258">
        <v>2</v>
      </c>
    </row>
    <row r="30" spans="1:12" ht="21" x14ac:dyDescent="0.25">
      <c r="A30" s="255">
        <v>27</v>
      </c>
      <c r="B30" s="256" t="s">
        <v>105</v>
      </c>
      <c r="C30" s="257">
        <v>8</v>
      </c>
      <c r="D30" s="257">
        <v>0</v>
      </c>
      <c r="E30" s="257">
        <v>0</v>
      </c>
      <c r="F30" s="257">
        <v>0</v>
      </c>
      <c r="G30" s="253">
        <f t="shared" si="0"/>
        <v>0</v>
      </c>
      <c r="H30" s="257">
        <v>0</v>
      </c>
      <c r="I30" s="257">
        <v>0</v>
      </c>
      <c r="J30" s="257">
        <v>12</v>
      </c>
      <c r="K30" s="257">
        <v>0</v>
      </c>
      <c r="L30" s="258">
        <v>12</v>
      </c>
    </row>
    <row r="31" spans="1:12" ht="21" x14ac:dyDescent="0.25">
      <c r="A31" s="255">
        <v>28</v>
      </c>
      <c r="B31" s="256" t="s">
        <v>194</v>
      </c>
      <c r="C31" s="257">
        <v>17</v>
      </c>
      <c r="D31" s="257">
        <v>19</v>
      </c>
      <c r="E31" s="257">
        <v>3</v>
      </c>
      <c r="F31" s="257">
        <v>0</v>
      </c>
      <c r="G31" s="253">
        <f t="shared" si="0"/>
        <v>0</v>
      </c>
      <c r="H31" s="257">
        <v>0</v>
      </c>
      <c r="I31" s="257">
        <v>3</v>
      </c>
      <c r="J31" s="257">
        <v>18</v>
      </c>
      <c r="K31" s="257">
        <v>16</v>
      </c>
      <c r="L31" s="258">
        <v>2</v>
      </c>
    </row>
    <row r="32" spans="1:12" ht="21" x14ac:dyDescent="0.25">
      <c r="A32" s="255">
        <v>29</v>
      </c>
      <c r="B32" s="256" t="s">
        <v>124</v>
      </c>
      <c r="C32" s="257">
        <v>1</v>
      </c>
      <c r="D32" s="257">
        <v>0</v>
      </c>
      <c r="E32" s="257">
        <v>0</v>
      </c>
      <c r="F32" s="257">
        <v>0</v>
      </c>
      <c r="G32" s="253">
        <f t="shared" si="0"/>
        <v>0</v>
      </c>
      <c r="H32" s="257">
        <v>0</v>
      </c>
      <c r="I32" s="257">
        <v>0</v>
      </c>
      <c r="J32" s="257">
        <v>0</v>
      </c>
      <c r="K32" s="257">
        <v>0</v>
      </c>
      <c r="L32" s="258">
        <v>0</v>
      </c>
    </row>
    <row r="33" spans="1:12" ht="21" x14ac:dyDescent="0.25">
      <c r="A33" s="255">
        <v>30</v>
      </c>
      <c r="B33" s="256" t="s">
        <v>195</v>
      </c>
      <c r="C33" s="257">
        <v>2</v>
      </c>
      <c r="D33" s="257">
        <v>0</v>
      </c>
      <c r="E33" s="257">
        <v>0</v>
      </c>
      <c r="F33" s="257">
        <v>0</v>
      </c>
      <c r="G33" s="253">
        <f t="shared" si="0"/>
        <v>0</v>
      </c>
      <c r="H33" s="257">
        <v>0</v>
      </c>
      <c r="I33" s="257">
        <v>0</v>
      </c>
      <c r="J33" s="257">
        <v>3</v>
      </c>
      <c r="K33" s="257">
        <v>0</v>
      </c>
      <c r="L33" s="258">
        <v>3</v>
      </c>
    </row>
    <row r="34" spans="1:12" ht="21" x14ac:dyDescent="0.25">
      <c r="A34" s="255">
        <v>31</v>
      </c>
      <c r="B34" s="256" t="s">
        <v>196</v>
      </c>
      <c r="C34" s="257">
        <v>2</v>
      </c>
      <c r="D34" s="257">
        <v>0</v>
      </c>
      <c r="E34" s="257">
        <v>0</v>
      </c>
      <c r="F34" s="257">
        <v>0</v>
      </c>
      <c r="G34" s="253">
        <f t="shared" si="0"/>
        <v>0</v>
      </c>
      <c r="H34" s="257">
        <v>0</v>
      </c>
      <c r="I34" s="257">
        <v>0</v>
      </c>
      <c r="J34" s="257">
        <v>5</v>
      </c>
      <c r="K34" s="257">
        <v>0</v>
      </c>
      <c r="L34" s="258">
        <v>5</v>
      </c>
    </row>
    <row r="35" spans="1:12" ht="21" x14ac:dyDescent="0.25">
      <c r="A35" s="255">
        <v>32</v>
      </c>
      <c r="B35" s="256" t="s">
        <v>117</v>
      </c>
      <c r="C35" s="257">
        <v>1</v>
      </c>
      <c r="D35" s="257">
        <v>3</v>
      </c>
      <c r="E35" s="257">
        <v>0</v>
      </c>
      <c r="F35" s="257">
        <v>0</v>
      </c>
      <c r="G35" s="253">
        <f t="shared" si="0"/>
        <v>0</v>
      </c>
      <c r="H35" s="257">
        <v>0</v>
      </c>
      <c r="I35" s="257">
        <v>0</v>
      </c>
      <c r="J35" s="257">
        <v>10</v>
      </c>
      <c r="K35" s="257">
        <v>3</v>
      </c>
      <c r="L35" s="258">
        <v>7</v>
      </c>
    </row>
    <row r="36" spans="1:12" ht="21" x14ac:dyDescent="0.25">
      <c r="A36" s="255">
        <v>33</v>
      </c>
      <c r="B36" s="256" t="s">
        <v>133</v>
      </c>
      <c r="C36" s="257">
        <v>0</v>
      </c>
      <c r="D36" s="257">
        <v>3</v>
      </c>
      <c r="E36" s="257">
        <v>0</v>
      </c>
      <c r="F36" s="257">
        <v>0</v>
      </c>
      <c r="G36" s="253" t="e">
        <f t="shared" si="0"/>
        <v>#DIV/0!</v>
      </c>
      <c r="H36" s="257">
        <v>0</v>
      </c>
      <c r="I36" s="257">
        <v>0</v>
      </c>
      <c r="J36" s="257">
        <v>4</v>
      </c>
      <c r="K36" s="257">
        <v>3</v>
      </c>
      <c r="L36" s="258">
        <v>1</v>
      </c>
    </row>
    <row r="37" spans="1:12" ht="21" x14ac:dyDescent="0.25">
      <c r="A37" s="255">
        <v>34</v>
      </c>
      <c r="B37" s="256" t="s">
        <v>411</v>
      </c>
      <c r="C37" s="257">
        <v>0</v>
      </c>
      <c r="D37" s="257">
        <v>1</v>
      </c>
      <c r="E37" s="257">
        <v>0</v>
      </c>
      <c r="F37" s="257">
        <v>0</v>
      </c>
      <c r="G37" s="253" t="e">
        <f t="shared" si="0"/>
        <v>#DIV/0!</v>
      </c>
      <c r="H37" s="257">
        <v>0</v>
      </c>
      <c r="I37" s="257">
        <v>1</v>
      </c>
      <c r="J37" s="257">
        <v>13</v>
      </c>
      <c r="K37" s="257">
        <v>1</v>
      </c>
      <c r="L37" s="258">
        <v>12</v>
      </c>
    </row>
    <row r="38" spans="1:12" ht="21" x14ac:dyDescent="0.25">
      <c r="A38" s="255">
        <v>35</v>
      </c>
      <c r="B38" s="256" t="s">
        <v>412</v>
      </c>
      <c r="C38" s="257">
        <v>0</v>
      </c>
      <c r="D38" s="257">
        <v>2</v>
      </c>
      <c r="E38" s="257">
        <v>0</v>
      </c>
      <c r="F38" s="257">
        <v>0</v>
      </c>
      <c r="G38" s="253" t="e">
        <f t="shared" si="0"/>
        <v>#DIV/0!</v>
      </c>
      <c r="H38" s="257">
        <v>0</v>
      </c>
      <c r="I38" s="257">
        <v>0</v>
      </c>
      <c r="J38" s="257">
        <v>9</v>
      </c>
      <c r="K38" s="257">
        <v>2</v>
      </c>
      <c r="L38" s="258">
        <v>7</v>
      </c>
    </row>
    <row r="39" spans="1:12" ht="21.75" thickBot="1" x14ac:dyDescent="0.3">
      <c r="A39" s="259">
        <v>36</v>
      </c>
      <c r="B39" s="260" t="s">
        <v>131</v>
      </c>
      <c r="C39" s="261">
        <v>0</v>
      </c>
      <c r="D39" s="261">
        <v>1</v>
      </c>
      <c r="E39" s="261">
        <v>0</v>
      </c>
      <c r="F39" s="261">
        <v>0</v>
      </c>
      <c r="G39" s="253" t="e">
        <f t="shared" si="0"/>
        <v>#DIV/0!</v>
      </c>
      <c r="H39" s="261">
        <v>0</v>
      </c>
      <c r="I39" s="261">
        <v>0</v>
      </c>
      <c r="J39" s="261">
        <v>1</v>
      </c>
      <c r="K39" s="261">
        <v>0</v>
      </c>
      <c r="L39" s="262">
        <v>1</v>
      </c>
    </row>
    <row r="40" spans="1:12" ht="21.75" thickBot="1" x14ac:dyDescent="0.3">
      <c r="A40" s="263" t="s">
        <v>413</v>
      </c>
      <c r="B40" s="264"/>
      <c r="C40" s="265">
        <f>SUM(C4:C39)</f>
        <v>1200</v>
      </c>
      <c r="D40" s="265">
        <f t="shared" ref="D40:E40" si="1">SUM(D4:D39)</f>
        <v>4834</v>
      </c>
      <c r="E40" s="265">
        <f t="shared" si="1"/>
        <v>1477</v>
      </c>
      <c r="F40" s="265">
        <f>SUM(F4:F39)</f>
        <v>1207</v>
      </c>
      <c r="G40" s="266">
        <f t="shared" si="0"/>
        <v>1.0058333333333334</v>
      </c>
      <c r="H40" s="265">
        <f t="shared" ref="H40:I40" si="2">SUM(H4:H39)</f>
        <v>1544</v>
      </c>
      <c r="I40" s="265">
        <f t="shared" si="2"/>
        <v>594</v>
      </c>
      <c r="J40" s="265">
        <f>SUM(J4:J39)</f>
        <v>2546</v>
      </c>
      <c r="K40" s="265">
        <f t="shared" ref="K40" si="3">SUM(K4:K39)</f>
        <v>1810</v>
      </c>
      <c r="L40" s="267">
        <f>SUM(L4:L33)</f>
        <v>703</v>
      </c>
    </row>
  </sheetData>
  <mergeCells count="12">
    <mergeCell ref="E2:E3"/>
    <mergeCell ref="F2:F3"/>
    <mergeCell ref="G2:G3"/>
    <mergeCell ref="A1:L1"/>
    <mergeCell ref="H2:H3"/>
    <mergeCell ref="I2:I3"/>
    <mergeCell ref="J2:L2"/>
    <mergeCell ref="A40:B40"/>
    <mergeCell ref="A2:A3"/>
    <mergeCell ref="B2:B3"/>
    <mergeCell ref="C2:C3"/>
    <mergeCell ref="D2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E02DD-8592-4FE5-BC42-0CF86631620A}">
  <dimension ref="A1:K45"/>
  <sheetViews>
    <sheetView workbookViewId="0">
      <selection activeCell="J27" sqref="J27"/>
    </sheetView>
  </sheetViews>
  <sheetFormatPr defaultRowHeight="15" x14ac:dyDescent="0.25"/>
  <cols>
    <col min="1" max="1" width="8.140625" bestFit="1" customWidth="1"/>
    <col min="2" max="2" width="22.5703125" bestFit="1" customWidth="1"/>
    <col min="3" max="3" width="10.140625" customWidth="1"/>
    <col min="4" max="4" width="28.85546875" bestFit="1" customWidth="1"/>
    <col min="5" max="5" width="14.85546875" customWidth="1"/>
    <col min="6" max="6" width="13.85546875" customWidth="1"/>
    <col min="7" max="7" width="25.7109375" customWidth="1"/>
    <col min="8" max="8" width="17" customWidth="1"/>
    <col min="9" max="10" width="10.85546875" customWidth="1"/>
    <col min="11" max="11" width="12.140625" bestFit="1" customWidth="1"/>
  </cols>
  <sheetData>
    <row r="1" spans="1:11" ht="29.25" thickBot="1" x14ac:dyDescent="0.5">
      <c r="A1" s="197" t="s">
        <v>414</v>
      </c>
      <c r="B1" s="198"/>
      <c r="C1" s="198"/>
      <c r="D1" s="198"/>
      <c r="E1" s="198"/>
      <c r="F1" s="198"/>
      <c r="G1" s="198"/>
      <c r="H1" s="198"/>
      <c r="I1" s="198"/>
      <c r="J1" s="198"/>
      <c r="K1" s="199"/>
    </row>
    <row r="2" spans="1:11" ht="45.75" customHeight="1" x14ac:dyDescent="0.25">
      <c r="A2" s="200" t="s">
        <v>401</v>
      </c>
      <c r="B2" s="202" t="s">
        <v>146</v>
      </c>
      <c r="C2" s="202" t="s">
        <v>138</v>
      </c>
      <c r="D2" s="202" t="s">
        <v>139</v>
      </c>
      <c r="E2" s="202" t="s">
        <v>140</v>
      </c>
      <c r="F2" s="202" t="s">
        <v>141</v>
      </c>
      <c r="G2" s="202" t="s">
        <v>402</v>
      </c>
      <c r="H2" s="204" t="s">
        <v>142</v>
      </c>
      <c r="I2" s="202" t="s">
        <v>405</v>
      </c>
      <c r="J2" s="202"/>
      <c r="K2" s="206"/>
    </row>
    <row r="3" spans="1:11" ht="42.75" thickBot="1" x14ac:dyDescent="0.4">
      <c r="A3" s="201"/>
      <c r="B3" s="203"/>
      <c r="C3" s="203"/>
      <c r="D3" s="203"/>
      <c r="E3" s="203"/>
      <c r="F3" s="203"/>
      <c r="G3" s="203"/>
      <c r="H3" s="205"/>
      <c r="I3" s="164" t="s">
        <v>143</v>
      </c>
      <c r="J3" s="164" t="s">
        <v>144</v>
      </c>
      <c r="K3" s="165" t="s">
        <v>145</v>
      </c>
    </row>
    <row r="4" spans="1:11" ht="18.75" x14ac:dyDescent="0.25">
      <c r="A4" s="149">
        <v>1</v>
      </c>
      <c r="B4" s="150" t="s">
        <v>175</v>
      </c>
      <c r="C4" s="151">
        <v>15</v>
      </c>
      <c r="D4" s="151">
        <v>58</v>
      </c>
      <c r="E4" s="151">
        <v>7</v>
      </c>
      <c r="F4" s="151">
        <v>5</v>
      </c>
      <c r="G4" s="152">
        <f t="shared" ref="G4:G44" si="0">F4/C4%</f>
        <v>33.333333333333336</v>
      </c>
      <c r="H4" s="151">
        <v>54</v>
      </c>
      <c r="I4" s="151">
        <v>0</v>
      </c>
      <c r="J4" s="151">
        <v>7</v>
      </c>
      <c r="K4" s="153">
        <v>47</v>
      </c>
    </row>
    <row r="5" spans="1:11" ht="18.75" x14ac:dyDescent="0.25">
      <c r="A5" s="154">
        <v>2</v>
      </c>
      <c r="B5" s="155" t="s">
        <v>154</v>
      </c>
      <c r="C5" s="156">
        <v>15</v>
      </c>
      <c r="D5" s="156">
        <v>140</v>
      </c>
      <c r="E5" s="156">
        <v>32</v>
      </c>
      <c r="F5" s="156">
        <v>18</v>
      </c>
      <c r="G5" s="152">
        <f t="shared" si="0"/>
        <v>120</v>
      </c>
      <c r="H5" s="156">
        <v>91</v>
      </c>
      <c r="I5" s="156">
        <v>11</v>
      </c>
      <c r="J5" s="156">
        <v>23</v>
      </c>
      <c r="K5" s="157">
        <v>56</v>
      </c>
    </row>
    <row r="6" spans="1:11" ht="18.75" x14ac:dyDescent="0.25">
      <c r="A6" s="154">
        <v>3</v>
      </c>
      <c r="B6" s="155" t="s">
        <v>159</v>
      </c>
      <c r="C6" s="156">
        <v>5</v>
      </c>
      <c r="D6" s="156">
        <v>25</v>
      </c>
      <c r="E6" s="156">
        <v>4</v>
      </c>
      <c r="F6" s="156">
        <v>3</v>
      </c>
      <c r="G6" s="152">
        <f t="shared" si="0"/>
        <v>60</v>
      </c>
      <c r="H6" s="156">
        <v>15</v>
      </c>
      <c r="I6" s="156">
        <v>2</v>
      </c>
      <c r="J6" s="156">
        <v>4</v>
      </c>
      <c r="K6" s="157">
        <v>9</v>
      </c>
    </row>
    <row r="7" spans="1:11" ht="18.75" x14ac:dyDescent="0.25">
      <c r="A7" s="154">
        <v>4</v>
      </c>
      <c r="B7" s="155" t="s">
        <v>168</v>
      </c>
      <c r="C7" s="156">
        <v>20</v>
      </c>
      <c r="D7" s="156">
        <v>68</v>
      </c>
      <c r="E7" s="156">
        <v>29</v>
      </c>
      <c r="F7" s="156">
        <v>28</v>
      </c>
      <c r="G7" s="152">
        <f t="shared" si="0"/>
        <v>140</v>
      </c>
      <c r="H7" s="156">
        <v>43</v>
      </c>
      <c r="I7" s="156">
        <v>11</v>
      </c>
      <c r="J7" s="156">
        <v>11</v>
      </c>
      <c r="K7" s="157">
        <v>15</v>
      </c>
    </row>
    <row r="8" spans="1:11" ht="18.75" x14ac:dyDescent="0.25">
      <c r="A8" s="154">
        <v>5</v>
      </c>
      <c r="B8" s="155" t="s">
        <v>171</v>
      </c>
      <c r="C8" s="156">
        <v>20</v>
      </c>
      <c r="D8" s="156">
        <v>83</v>
      </c>
      <c r="E8" s="156">
        <v>15</v>
      </c>
      <c r="F8" s="156">
        <v>9</v>
      </c>
      <c r="G8" s="152">
        <f t="shared" si="0"/>
        <v>45</v>
      </c>
      <c r="H8" s="156">
        <v>31</v>
      </c>
      <c r="I8" s="156">
        <v>1</v>
      </c>
      <c r="J8" s="156">
        <v>8</v>
      </c>
      <c r="K8" s="157">
        <v>18</v>
      </c>
    </row>
    <row r="9" spans="1:11" ht="18.75" x14ac:dyDescent="0.25">
      <c r="A9" s="154">
        <v>6</v>
      </c>
      <c r="B9" s="155" t="s">
        <v>166</v>
      </c>
      <c r="C9" s="156">
        <v>15</v>
      </c>
      <c r="D9" s="156">
        <v>57</v>
      </c>
      <c r="E9" s="156">
        <v>9</v>
      </c>
      <c r="F9" s="156">
        <v>6</v>
      </c>
      <c r="G9" s="152">
        <f t="shared" si="0"/>
        <v>40</v>
      </c>
      <c r="H9" s="156">
        <v>50</v>
      </c>
      <c r="I9" s="156">
        <v>3</v>
      </c>
      <c r="J9" s="156">
        <v>5</v>
      </c>
      <c r="K9" s="157">
        <v>38</v>
      </c>
    </row>
    <row r="10" spans="1:11" ht="18.75" x14ac:dyDescent="0.25">
      <c r="A10" s="154">
        <v>7</v>
      </c>
      <c r="B10" s="155" t="s">
        <v>183</v>
      </c>
      <c r="C10" s="156">
        <v>5</v>
      </c>
      <c r="D10" s="156">
        <v>85</v>
      </c>
      <c r="E10" s="156">
        <v>7</v>
      </c>
      <c r="F10" s="156">
        <v>6</v>
      </c>
      <c r="G10" s="152">
        <f t="shared" si="0"/>
        <v>120</v>
      </c>
      <c r="H10" s="156">
        <v>30</v>
      </c>
      <c r="I10" s="156">
        <v>4</v>
      </c>
      <c r="J10" s="156">
        <v>3</v>
      </c>
      <c r="K10" s="157">
        <v>23</v>
      </c>
    </row>
    <row r="11" spans="1:11" ht="18.75" x14ac:dyDescent="0.25">
      <c r="A11" s="154">
        <v>8</v>
      </c>
      <c r="B11" s="155" t="s">
        <v>180</v>
      </c>
      <c r="C11" s="156">
        <v>30</v>
      </c>
      <c r="D11" s="156">
        <v>123</v>
      </c>
      <c r="E11" s="156">
        <v>8</v>
      </c>
      <c r="F11" s="156">
        <v>4</v>
      </c>
      <c r="G11" s="152">
        <f t="shared" si="0"/>
        <v>13.333333333333334</v>
      </c>
      <c r="H11" s="156">
        <v>58</v>
      </c>
      <c r="I11" s="156">
        <v>2</v>
      </c>
      <c r="J11" s="156">
        <v>17</v>
      </c>
      <c r="K11" s="157">
        <v>32</v>
      </c>
    </row>
    <row r="12" spans="1:11" ht="18.75" x14ac:dyDescent="0.25">
      <c r="A12" s="154">
        <v>9</v>
      </c>
      <c r="B12" s="155" t="s">
        <v>172</v>
      </c>
      <c r="C12" s="156">
        <v>20</v>
      </c>
      <c r="D12" s="156">
        <v>82</v>
      </c>
      <c r="E12" s="156">
        <v>18</v>
      </c>
      <c r="F12" s="156">
        <v>16</v>
      </c>
      <c r="G12" s="152">
        <f t="shared" si="0"/>
        <v>80</v>
      </c>
      <c r="H12" s="156">
        <v>26</v>
      </c>
      <c r="I12" s="156">
        <v>1</v>
      </c>
      <c r="J12" s="156">
        <v>16</v>
      </c>
      <c r="K12" s="157">
        <v>8</v>
      </c>
    </row>
    <row r="13" spans="1:11" ht="18.75" x14ac:dyDescent="0.25">
      <c r="A13" s="154">
        <v>10</v>
      </c>
      <c r="B13" s="155" t="s">
        <v>169</v>
      </c>
      <c r="C13" s="156">
        <v>39</v>
      </c>
      <c r="D13" s="156">
        <v>140</v>
      </c>
      <c r="E13" s="156">
        <v>37</v>
      </c>
      <c r="F13" s="156">
        <v>28</v>
      </c>
      <c r="G13" s="152">
        <f t="shared" si="0"/>
        <v>71.794871794871796</v>
      </c>
      <c r="H13" s="156">
        <v>109</v>
      </c>
      <c r="I13" s="156">
        <v>6</v>
      </c>
      <c r="J13" s="156">
        <v>21</v>
      </c>
      <c r="K13" s="157">
        <v>77</v>
      </c>
    </row>
    <row r="14" spans="1:11" ht="18.75" x14ac:dyDescent="0.25">
      <c r="A14" s="154">
        <v>11</v>
      </c>
      <c r="B14" s="155" t="s">
        <v>163</v>
      </c>
      <c r="C14" s="156">
        <v>31</v>
      </c>
      <c r="D14" s="156">
        <v>85</v>
      </c>
      <c r="E14" s="156">
        <v>28</v>
      </c>
      <c r="F14" s="156">
        <v>23</v>
      </c>
      <c r="G14" s="152">
        <f t="shared" si="0"/>
        <v>74.193548387096769</v>
      </c>
      <c r="H14" s="156">
        <v>50</v>
      </c>
      <c r="I14" s="156">
        <v>2</v>
      </c>
      <c r="J14" s="156">
        <v>12</v>
      </c>
      <c r="K14" s="157">
        <v>28</v>
      </c>
    </row>
    <row r="15" spans="1:11" ht="18.75" x14ac:dyDescent="0.25">
      <c r="A15" s="154">
        <v>12</v>
      </c>
      <c r="B15" s="155" t="s">
        <v>164</v>
      </c>
      <c r="C15" s="156">
        <v>32</v>
      </c>
      <c r="D15" s="156">
        <v>120</v>
      </c>
      <c r="E15" s="156">
        <v>17</v>
      </c>
      <c r="F15" s="156">
        <v>18</v>
      </c>
      <c r="G15" s="152">
        <f t="shared" si="0"/>
        <v>56.25</v>
      </c>
      <c r="H15" s="156">
        <v>56</v>
      </c>
      <c r="I15" s="156">
        <v>7</v>
      </c>
      <c r="J15" s="156">
        <v>9</v>
      </c>
      <c r="K15" s="157">
        <v>38</v>
      </c>
    </row>
    <row r="16" spans="1:11" ht="18.75" x14ac:dyDescent="0.25">
      <c r="A16" s="154">
        <v>13</v>
      </c>
      <c r="B16" s="155" t="s">
        <v>162</v>
      </c>
      <c r="C16" s="156">
        <v>124</v>
      </c>
      <c r="D16" s="156">
        <v>317</v>
      </c>
      <c r="E16" s="156">
        <v>176</v>
      </c>
      <c r="F16" s="156">
        <v>153</v>
      </c>
      <c r="G16" s="152">
        <f t="shared" si="0"/>
        <v>123.38709677419355</v>
      </c>
      <c r="H16" s="156">
        <v>156</v>
      </c>
      <c r="I16" s="156">
        <v>7</v>
      </c>
      <c r="J16" s="156">
        <v>30</v>
      </c>
      <c r="K16" s="157">
        <v>109</v>
      </c>
    </row>
    <row r="17" spans="1:11" ht="18.75" x14ac:dyDescent="0.25">
      <c r="A17" s="154">
        <v>14</v>
      </c>
      <c r="B17" s="155" t="s">
        <v>150</v>
      </c>
      <c r="C17" s="156">
        <v>35</v>
      </c>
      <c r="D17" s="156">
        <v>406</v>
      </c>
      <c r="E17" s="156">
        <v>85</v>
      </c>
      <c r="F17" s="156">
        <v>55</v>
      </c>
      <c r="G17" s="152">
        <f t="shared" si="0"/>
        <v>157.14285714285714</v>
      </c>
      <c r="H17" s="156">
        <v>272</v>
      </c>
      <c r="I17" s="156">
        <v>2</v>
      </c>
      <c r="J17" s="156">
        <v>105</v>
      </c>
      <c r="K17" s="157">
        <v>156</v>
      </c>
    </row>
    <row r="18" spans="1:11" ht="18.75" x14ac:dyDescent="0.25">
      <c r="A18" s="154">
        <v>15</v>
      </c>
      <c r="B18" s="155" t="s">
        <v>176</v>
      </c>
      <c r="C18" s="156">
        <v>8</v>
      </c>
      <c r="D18" s="156">
        <v>54</v>
      </c>
      <c r="E18" s="156">
        <v>5</v>
      </c>
      <c r="F18" s="156">
        <v>4</v>
      </c>
      <c r="G18" s="152">
        <f t="shared" si="0"/>
        <v>50</v>
      </c>
      <c r="H18" s="156">
        <v>8</v>
      </c>
      <c r="I18" s="156">
        <v>2</v>
      </c>
      <c r="J18" s="156">
        <v>0</v>
      </c>
      <c r="K18" s="157">
        <v>4</v>
      </c>
    </row>
    <row r="19" spans="1:11" ht="18.75" x14ac:dyDescent="0.25">
      <c r="A19" s="154">
        <v>16</v>
      </c>
      <c r="B19" s="155" t="s">
        <v>149</v>
      </c>
      <c r="C19" s="156">
        <v>20</v>
      </c>
      <c r="D19" s="156">
        <v>243</v>
      </c>
      <c r="E19" s="156">
        <v>22</v>
      </c>
      <c r="F19" s="156">
        <v>10</v>
      </c>
      <c r="G19" s="152">
        <f t="shared" si="0"/>
        <v>50</v>
      </c>
      <c r="H19" s="156">
        <v>47</v>
      </c>
      <c r="I19" s="156">
        <v>0</v>
      </c>
      <c r="J19" s="156">
        <v>3</v>
      </c>
      <c r="K19" s="157">
        <v>43</v>
      </c>
    </row>
    <row r="20" spans="1:11" ht="18.75" x14ac:dyDescent="0.25">
      <c r="A20" s="154">
        <v>17</v>
      </c>
      <c r="B20" s="155" t="s">
        <v>184</v>
      </c>
      <c r="C20" s="156">
        <v>5</v>
      </c>
      <c r="D20" s="156">
        <v>16</v>
      </c>
      <c r="E20" s="156">
        <v>8</v>
      </c>
      <c r="F20" s="156">
        <v>4</v>
      </c>
      <c r="G20" s="152">
        <f t="shared" si="0"/>
        <v>80</v>
      </c>
      <c r="H20" s="156">
        <v>5</v>
      </c>
      <c r="I20" s="156">
        <v>1</v>
      </c>
      <c r="J20" s="156">
        <v>3</v>
      </c>
      <c r="K20" s="157">
        <v>3</v>
      </c>
    </row>
    <row r="21" spans="1:11" ht="18.75" x14ac:dyDescent="0.25">
      <c r="A21" s="154">
        <v>18</v>
      </c>
      <c r="B21" s="155" t="s">
        <v>155</v>
      </c>
      <c r="C21" s="156">
        <v>31</v>
      </c>
      <c r="D21" s="156">
        <v>161</v>
      </c>
      <c r="E21" s="156">
        <v>44</v>
      </c>
      <c r="F21" s="156">
        <v>36</v>
      </c>
      <c r="G21" s="152">
        <f t="shared" si="0"/>
        <v>116.12903225806451</v>
      </c>
      <c r="H21" s="156">
        <v>60</v>
      </c>
      <c r="I21" s="156">
        <v>4</v>
      </c>
      <c r="J21" s="156">
        <v>26</v>
      </c>
      <c r="K21" s="157">
        <v>28</v>
      </c>
    </row>
    <row r="22" spans="1:11" ht="18.75" x14ac:dyDescent="0.25">
      <c r="A22" s="154">
        <v>19</v>
      </c>
      <c r="B22" s="155" t="s">
        <v>174</v>
      </c>
      <c r="C22" s="156">
        <v>66</v>
      </c>
      <c r="D22" s="156">
        <v>34</v>
      </c>
      <c r="E22" s="156">
        <v>16</v>
      </c>
      <c r="F22" s="156">
        <v>13</v>
      </c>
      <c r="G22" s="152">
        <f t="shared" si="0"/>
        <v>19.696969696969695</v>
      </c>
      <c r="H22" s="156">
        <v>24</v>
      </c>
      <c r="I22" s="156">
        <v>1</v>
      </c>
      <c r="J22" s="156">
        <v>2</v>
      </c>
      <c r="K22" s="157">
        <v>21</v>
      </c>
    </row>
    <row r="23" spans="1:11" ht="18.75" x14ac:dyDescent="0.25">
      <c r="A23" s="154">
        <v>20</v>
      </c>
      <c r="B23" s="155" t="s">
        <v>151</v>
      </c>
      <c r="C23" s="156">
        <v>40</v>
      </c>
      <c r="D23" s="156">
        <v>229</v>
      </c>
      <c r="E23" s="156">
        <v>77</v>
      </c>
      <c r="F23" s="156">
        <v>62</v>
      </c>
      <c r="G23" s="152">
        <f t="shared" si="0"/>
        <v>155</v>
      </c>
      <c r="H23" s="156">
        <v>219</v>
      </c>
      <c r="I23" s="156">
        <v>14</v>
      </c>
      <c r="J23" s="156">
        <v>38</v>
      </c>
      <c r="K23" s="157">
        <v>154</v>
      </c>
    </row>
    <row r="24" spans="1:11" ht="18.75" x14ac:dyDescent="0.25">
      <c r="A24" s="154">
        <v>21</v>
      </c>
      <c r="B24" s="155" t="s">
        <v>156</v>
      </c>
      <c r="C24" s="156">
        <v>20</v>
      </c>
      <c r="D24" s="156">
        <v>72</v>
      </c>
      <c r="E24" s="156">
        <v>20</v>
      </c>
      <c r="F24" s="156">
        <v>15</v>
      </c>
      <c r="G24" s="152">
        <f t="shared" si="0"/>
        <v>75</v>
      </c>
      <c r="H24" s="156">
        <v>100</v>
      </c>
      <c r="I24" s="156">
        <v>0</v>
      </c>
      <c r="J24" s="156">
        <v>10</v>
      </c>
      <c r="K24" s="157">
        <v>92</v>
      </c>
    </row>
    <row r="25" spans="1:11" ht="18.75" x14ac:dyDescent="0.25">
      <c r="A25" s="154">
        <v>22</v>
      </c>
      <c r="B25" s="155" t="s">
        <v>160</v>
      </c>
      <c r="C25" s="156">
        <v>20</v>
      </c>
      <c r="D25" s="156">
        <v>43</v>
      </c>
      <c r="E25" s="156">
        <v>22</v>
      </c>
      <c r="F25" s="156">
        <v>20</v>
      </c>
      <c r="G25" s="152">
        <f t="shared" si="0"/>
        <v>100</v>
      </c>
      <c r="H25" s="156">
        <v>20</v>
      </c>
      <c r="I25" s="156">
        <v>0</v>
      </c>
      <c r="J25" s="156">
        <v>2</v>
      </c>
      <c r="K25" s="157">
        <v>17</v>
      </c>
    </row>
    <row r="26" spans="1:11" ht="18.75" x14ac:dyDescent="0.25">
      <c r="A26" s="154">
        <v>23</v>
      </c>
      <c r="B26" s="155" t="s">
        <v>185</v>
      </c>
      <c r="C26" s="156">
        <v>20</v>
      </c>
      <c r="D26" s="156">
        <v>133</v>
      </c>
      <c r="E26" s="156">
        <v>15</v>
      </c>
      <c r="F26" s="156">
        <v>13</v>
      </c>
      <c r="G26" s="152">
        <f t="shared" si="0"/>
        <v>65</v>
      </c>
      <c r="H26" s="156">
        <v>33</v>
      </c>
      <c r="I26" s="156">
        <v>2</v>
      </c>
      <c r="J26" s="156">
        <v>16</v>
      </c>
      <c r="K26" s="157">
        <v>15</v>
      </c>
    </row>
    <row r="27" spans="1:11" ht="18.75" x14ac:dyDescent="0.25">
      <c r="A27" s="154">
        <v>24</v>
      </c>
      <c r="B27" s="155" t="s">
        <v>147</v>
      </c>
      <c r="C27" s="156">
        <v>93</v>
      </c>
      <c r="D27" s="156">
        <v>183</v>
      </c>
      <c r="E27" s="156">
        <v>173</v>
      </c>
      <c r="F27" s="156">
        <v>150</v>
      </c>
      <c r="G27" s="152">
        <f t="shared" si="0"/>
        <v>161.29032258064515</v>
      </c>
      <c r="H27" s="156">
        <v>13</v>
      </c>
      <c r="I27" s="156">
        <v>1</v>
      </c>
      <c r="J27" s="156">
        <v>3</v>
      </c>
      <c r="K27" s="157">
        <v>8</v>
      </c>
    </row>
    <row r="28" spans="1:11" ht="18.75" x14ac:dyDescent="0.25">
      <c r="A28" s="154">
        <v>25</v>
      </c>
      <c r="B28" s="155" t="s">
        <v>161</v>
      </c>
      <c r="C28" s="156">
        <v>50</v>
      </c>
      <c r="D28" s="156">
        <v>222</v>
      </c>
      <c r="E28" s="156">
        <v>90</v>
      </c>
      <c r="F28" s="156">
        <v>73</v>
      </c>
      <c r="G28" s="152">
        <f t="shared" si="0"/>
        <v>146</v>
      </c>
      <c r="H28" s="156">
        <v>179</v>
      </c>
      <c r="I28" s="156">
        <v>9</v>
      </c>
      <c r="J28" s="156">
        <v>35</v>
      </c>
      <c r="K28" s="157">
        <v>126</v>
      </c>
    </row>
    <row r="29" spans="1:11" ht="18.75" x14ac:dyDescent="0.25">
      <c r="A29" s="154">
        <v>26</v>
      </c>
      <c r="B29" s="155" t="s">
        <v>152</v>
      </c>
      <c r="C29" s="156">
        <v>20</v>
      </c>
      <c r="D29" s="156">
        <v>150</v>
      </c>
      <c r="E29" s="156">
        <v>53</v>
      </c>
      <c r="F29" s="156">
        <v>45</v>
      </c>
      <c r="G29" s="152">
        <f t="shared" si="0"/>
        <v>225</v>
      </c>
      <c r="H29" s="156">
        <v>54</v>
      </c>
      <c r="I29" s="156">
        <v>3</v>
      </c>
      <c r="J29" s="156">
        <v>18</v>
      </c>
      <c r="K29" s="157">
        <v>29</v>
      </c>
    </row>
    <row r="30" spans="1:11" ht="18.75" x14ac:dyDescent="0.25">
      <c r="A30" s="154">
        <v>27</v>
      </c>
      <c r="B30" s="155" t="s">
        <v>186</v>
      </c>
      <c r="C30" s="156">
        <v>5</v>
      </c>
      <c r="D30" s="156">
        <v>56</v>
      </c>
      <c r="E30" s="156">
        <v>9</v>
      </c>
      <c r="F30" s="156">
        <v>9</v>
      </c>
      <c r="G30" s="152">
        <f t="shared" si="0"/>
        <v>180</v>
      </c>
      <c r="H30" s="156">
        <v>36</v>
      </c>
      <c r="I30" s="156">
        <v>5</v>
      </c>
      <c r="J30" s="156">
        <v>31</v>
      </c>
      <c r="K30" s="157">
        <v>7</v>
      </c>
    </row>
    <row r="31" spans="1:11" ht="18.75" x14ac:dyDescent="0.25">
      <c r="A31" s="154">
        <v>28</v>
      </c>
      <c r="B31" s="155" t="s">
        <v>181</v>
      </c>
      <c r="C31" s="156">
        <v>97</v>
      </c>
      <c r="D31" s="156">
        <v>130</v>
      </c>
      <c r="E31" s="156">
        <v>28</v>
      </c>
      <c r="F31" s="156">
        <v>17</v>
      </c>
      <c r="G31" s="152">
        <f t="shared" si="0"/>
        <v>17.52577319587629</v>
      </c>
      <c r="H31" s="156">
        <v>85</v>
      </c>
      <c r="I31" s="156">
        <v>1</v>
      </c>
      <c r="J31" s="156">
        <v>27</v>
      </c>
      <c r="K31" s="157">
        <v>64</v>
      </c>
    </row>
    <row r="32" spans="1:11" ht="18.75" x14ac:dyDescent="0.25">
      <c r="A32" s="154">
        <v>29</v>
      </c>
      <c r="B32" s="155" t="s">
        <v>177</v>
      </c>
      <c r="C32" s="156">
        <v>10</v>
      </c>
      <c r="D32" s="156">
        <v>126</v>
      </c>
      <c r="E32" s="156">
        <v>10</v>
      </c>
      <c r="F32" s="156">
        <v>9</v>
      </c>
      <c r="G32" s="152">
        <f t="shared" si="0"/>
        <v>90</v>
      </c>
      <c r="H32" s="156">
        <v>56</v>
      </c>
      <c r="I32" s="156">
        <v>2</v>
      </c>
      <c r="J32" s="156">
        <v>19</v>
      </c>
      <c r="K32" s="157">
        <v>30</v>
      </c>
    </row>
    <row r="33" spans="1:11" ht="18.75" x14ac:dyDescent="0.25">
      <c r="A33" s="154">
        <v>30</v>
      </c>
      <c r="B33" s="155" t="s">
        <v>167</v>
      </c>
      <c r="C33" s="156">
        <v>15</v>
      </c>
      <c r="D33" s="156">
        <v>76</v>
      </c>
      <c r="E33" s="156">
        <v>23</v>
      </c>
      <c r="F33" s="156">
        <v>13</v>
      </c>
      <c r="G33" s="152">
        <f t="shared" si="0"/>
        <v>86.666666666666671</v>
      </c>
      <c r="H33" s="156">
        <v>56</v>
      </c>
      <c r="I33" s="156">
        <v>0</v>
      </c>
      <c r="J33" s="156">
        <v>9</v>
      </c>
      <c r="K33" s="157">
        <v>47</v>
      </c>
    </row>
    <row r="34" spans="1:11" ht="18.75" x14ac:dyDescent="0.25">
      <c r="A34" s="154">
        <v>31</v>
      </c>
      <c r="B34" s="155" t="s">
        <v>157</v>
      </c>
      <c r="C34" s="156">
        <v>20</v>
      </c>
      <c r="D34" s="156">
        <v>64</v>
      </c>
      <c r="E34" s="156">
        <v>27</v>
      </c>
      <c r="F34" s="156">
        <v>28</v>
      </c>
      <c r="G34" s="152">
        <f t="shared" si="0"/>
        <v>140</v>
      </c>
      <c r="H34" s="156">
        <v>37</v>
      </c>
      <c r="I34" s="156">
        <v>1</v>
      </c>
      <c r="J34" s="156">
        <v>9</v>
      </c>
      <c r="K34" s="157">
        <v>28</v>
      </c>
    </row>
    <row r="35" spans="1:11" ht="18.75" x14ac:dyDescent="0.25">
      <c r="A35" s="154">
        <v>32</v>
      </c>
      <c r="B35" s="155" t="s">
        <v>179</v>
      </c>
      <c r="C35" s="156">
        <v>11</v>
      </c>
      <c r="D35" s="156">
        <v>28</v>
      </c>
      <c r="E35" s="156">
        <v>2</v>
      </c>
      <c r="F35" s="156">
        <v>2</v>
      </c>
      <c r="G35" s="152">
        <f t="shared" si="0"/>
        <v>18.181818181818183</v>
      </c>
      <c r="H35" s="156">
        <v>15</v>
      </c>
      <c r="I35" s="156">
        <v>2</v>
      </c>
      <c r="J35" s="156">
        <v>3</v>
      </c>
      <c r="K35" s="157">
        <v>9</v>
      </c>
    </row>
    <row r="36" spans="1:11" ht="18.75" x14ac:dyDescent="0.25">
      <c r="A36" s="154">
        <v>33</v>
      </c>
      <c r="B36" s="155" t="s">
        <v>182</v>
      </c>
      <c r="C36" s="156">
        <v>20</v>
      </c>
      <c r="D36" s="156">
        <v>35</v>
      </c>
      <c r="E36" s="156">
        <v>9</v>
      </c>
      <c r="F36" s="156">
        <v>6</v>
      </c>
      <c r="G36" s="152">
        <f t="shared" si="0"/>
        <v>30</v>
      </c>
      <c r="H36" s="156">
        <v>25</v>
      </c>
      <c r="I36" s="156">
        <v>1</v>
      </c>
      <c r="J36" s="156">
        <v>2</v>
      </c>
      <c r="K36" s="157">
        <v>21</v>
      </c>
    </row>
    <row r="37" spans="1:11" ht="18.75" x14ac:dyDescent="0.25">
      <c r="A37" s="154">
        <v>34</v>
      </c>
      <c r="B37" s="155" t="s">
        <v>148</v>
      </c>
      <c r="C37" s="156">
        <v>20</v>
      </c>
      <c r="D37" s="156">
        <v>27</v>
      </c>
      <c r="E37" s="156">
        <v>23</v>
      </c>
      <c r="F37" s="156">
        <v>27</v>
      </c>
      <c r="G37" s="152">
        <f t="shared" si="0"/>
        <v>135</v>
      </c>
      <c r="H37" s="156">
        <v>10</v>
      </c>
      <c r="I37" s="156">
        <v>0</v>
      </c>
      <c r="J37" s="156">
        <v>0</v>
      </c>
      <c r="K37" s="157">
        <v>10</v>
      </c>
    </row>
    <row r="38" spans="1:11" ht="18.75" x14ac:dyDescent="0.25">
      <c r="A38" s="154">
        <v>35</v>
      </c>
      <c r="B38" s="155" t="s">
        <v>187</v>
      </c>
      <c r="C38" s="156">
        <v>5</v>
      </c>
      <c r="D38" s="156">
        <v>19</v>
      </c>
      <c r="E38" s="156">
        <v>5</v>
      </c>
      <c r="F38" s="156">
        <v>4</v>
      </c>
      <c r="G38" s="152">
        <f t="shared" si="0"/>
        <v>80</v>
      </c>
      <c r="H38" s="156">
        <v>6</v>
      </c>
      <c r="I38" s="156">
        <v>0</v>
      </c>
      <c r="J38" s="156">
        <v>1</v>
      </c>
      <c r="K38" s="157">
        <v>5</v>
      </c>
    </row>
    <row r="39" spans="1:11" ht="18.75" x14ac:dyDescent="0.25">
      <c r="A39" s="154">
        <v>36</v>
      </c>
      <c r="B39" s="155" t="s">
        <v>153</v>
      </c>
      <c r="C39" s="156">
        <v>48</v>
      </c>
      <c r="D39" s="156">
        <v>408</v>
      </c>
      <c r="E39" s="156">
        <v>136</v>
      </c>
      <c r="F39" s="156">
        <v>110</v>
      </c>
      <c r="G39" s="152">
        <f t="shared" si="0"/>
        <v>229.16666666666669</v>
      </c>
      <c r="H39" s="156">
        <v>135</v>
      </c>
      <c r="I39" s="156">
        <v>16</v>
      </c>
      <c r="J39" s="156">
        <v>46</v>
      </c>
      <c r="K39" s="157">
        <v>42</v>
      </c>
    </row>
    <row r="40" spans="1:11" ht="18.75" x14ac:dyDescent="0.25">
      <c r="A40" s="154">
        <v>37</v>
      </c>
      <c r="B40" s="155" t="s">
        <v>158</v>
      </c>
      <c r="C40" s="156">
        <v>36</v>
      </c>
      <c r="D40" s="156">
        <v>172</v>
      </c>
      <c r="E40" s="156">
        <v>72</v>
      </c>
      <c r="F40" s="156">
        <v>64</v>
      </c>
      <c r="G40" s="152">
        <f t="shared" si="0"/>
        <v>177.77777777777777</v>
      </c>
      <c r="H40" s="156">
        <v>75</v>
      </c>
      <c r="I40" s="156">
        <v>8</v>
      </c>
      <c r="J40" s="156">
        <v>30</v>
      </c>
      <c r="K40" s="157">
        <v>36</v>
      </c>
    </row>
    <row r="41" spans="1:11" ht="18.75" x14ac:dyDescent="0.25">
      <c r="A41" s="154">
        <v>38</v>
      </c>
      <c r="B41" s="155" t="s">
        <v>178</v>
      </c>
      <c r="C41" s="156">
        <v>20</v>
      </c>
      <c r="D41" s="156">
        <v>118</v>
      </c>
      <c r="E41" s="156">
        <v>42</v>
      </c>
      <c r="F41" s="156">
        <v>36</v>
      </c>
      <c r="G41" s="152">
        <f t="shared" si="0"/>
        <v>180</v>
      </c>
      <c r="H41" s="156">
        <v>36</v>
      </c>
      <c r="I41" s="156">
        <v>1</v>
      </c>
      <c r="J41" s="156">
        <v>12</v>
      </c>
      <c r="K41" s="157">
        <v>18</v>
      </c>
    </row>
    <row r="42" spans="1:11" ht="18.75" x14ac:dyDescent="0.25">
      <c r="A42" s="154">
        <v>39</v>
      </c>
      <c r="B42" s="155" t="s">
        <v>415</v>
      </c>
      <c r="C42" s="156">
        <v>59</v>
      </c>
      <c r="D42" s="156">
        <v>91</v>
      </c>
      <c r="E42" s="156">
        <v>43</v>
      </c>
      <c r="F42" s="156">
        <v>36</v>
      </c>
      <c r="G42" s="152">
        <f t="shared" si="0"/>
        <v>61.016949152542374</v>
      </c>
      <c r="H42" s="156">
        <v>64</v>
      </c>
      <c r="I42" s="156">
        <v>4</v>
      </c>
      <c r="J42" s="156">
        <v>21</v>
      </c>
      <c r="K42" s="157">
        <v>37</v>
      </c>
    </row>
    <row r="43" spans="1:11" ht="18.75" x14ac:dyDescent="0.25">
      <c r="A43" s="154">
        <v>40</v>
      </c>
      <c r="B43" s="155" t="s">
        <v>173</v>
      </c>
      <c r="C43" s="156">
        <v>20</v>
      </c>
      <c r="D43" s="156">
        <v>51</v>
      </c>
      <c r="E43" s="156">
        <v>7</v>
      </c>
      <c r="F43" s="156">
        <v>6</v>
      </c>
      <c r="G43" s="152">
        <f t="shared" si="0"/>
        <v>30</v>
      </c>
      <c r="H43" s="156">
        <v>37</v>
      </c>
      <c r="I43" s="156">
        <v>2</v>
      </c>
      <c r="J43" s="156">
        <v>9</v>
      </c>
      <c r="K43" s="157">
        <v>24</v>
      </c>
    </row>
    <row r="44" spans="1:11" ht="19.5" thickBot="1" x14ac:dyDescent="0.3">
      <c r="A44" s="158">
        <v>41</v>
      </c>
      <c r="B44" s="159" t="s">
        <v>165</v>
      </c>
      <c r="C44" s="160">
        <v>15</v>
      </c>
      <c r="D44" s="160">
        <v>104</v>
      </c>
      <c r="E44" s="160">
        <v>24</v>
      </c>
      <c r="F44" s="160">
        <v>23</v>
      </c>
      <c r="G44" s="152">
        <f t="shared" si="0"/>
        <v>153.33333333333334</v>
      </c>
      <c r="H44" s="160">
        <v>70</v>
      </c>
      <c r="I44" s="160">
        <v>0</v>
      </c>
      <c r="J44" s="160">
        <v>27</v>
      </c>
      <c r="K44" s="161">
        <v>36</v>
      </c>
    </row>
    <row r="45" spans="1:11" ht="19.5" thickBot="1" x14ac:dyDescent="0.3">
      <c r="A45" s="195" t="s">
        <v>8</v>
      </c>
      <c r="B45" s="196"/>
      <c r="C45" s="162">
        <f>SUM(C4:C44)</f>
        <v>1200</v>
      </c>
      <c r="D45" s="162">
        <f t="shared" ref="D45:K45" si="1">SUM(D4:D44)</f>
        <v>4834</v>
      </c>
      <c r="E45" s="162">
        <f t="shared" si="1"/>
        <v>1477</v>
      </c>
      <c r="F45" s="162">
        <f t="shared" si="1"/>
        <v>1207</v>
      </c>
      <c r="G45" s="162"/>
      <c r="H45" s="162">
        <f t="shared" si="1"/>
        <v>2546</v>
      </c>
      <c r="I45" s="162">
        <f t="shared" si="1"/>
        <v>139</v>
      </c>
      <c r="J45" s="162">
        <f t="shared" si="1"/>
        <v>673</v>
      </c>
      <c r="K45" s="163">
        <f t="shared" si="1"/>
        <v>1608</v>
      </c>
    </row>
  </sheetData>
  <mergeCells count="11">
    <mergeCell ref="A45:B45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9AA73-7422-4FEF-8F9E-575CACA57202}">
  <dimension ref="A1:F73"/>
  <sheetViews>
    <sheetView workbookViewId="0">
      <selection activeCell="J27" sqref="J27"/>
    </sheetView>
  </sheetViews>
  <sheetFormatPr defaultRowHeight="15" x14ac:dyDescent="0.25"/>
  <cols>
    <col min="2" max="2" width="45.140625" bestFit="1" customWidth="1"/>
    <col min="3" max="3" width="13.42578125" customWidth="1"/>
    <col min="4" max="4" width="15.28515625" customWidth="1"/>
    <col min="6" max="6" width="13.28515625" customWidth="1"/>
  </cols>
  <sheetData>
    <row r="1" spans="1:6" ht="15" customHeight="1" x14ac:dyDescent="0.25">
      <c r="A1" s="268" t="s">
        <v>200</v>
      </c>
      <c r="B1" s="269"/>
      <c r="C1" s="269"/>
      <c r="D1" s="269"/>
      <c r="E1" s="269"/>
      <c r="F1" s="270"/>
    </row>
    <row r="2" spans="1:6" ht="15" customHeight="1" x14ac:dyDescent="0.25">
      <c r="A2" s="271" t="s">
        <v>58</v>
      </c>
      <c r="B2" s="166"/>
      <c r="C2" s="166"/>
      <c r="D2" s="166"/>
      <c r="E2" s="166"/>
      <c r="F2" s="272"/>
    </row>
    <row r="3" spans="1:6" ht="15" customHeight="1" x14ac:dyDescent="0.25">
      <c r="A3" s="273"/>
      <c r="B3" s="274"/>
      <c r="C3" s="274"/>
      <c r="D3" s="274"/>
      <c r="E3" s="275"/>
      <c r="F3" s="276"/>
    </row>
    <row r="4" spans="1:6" x14ac:dyDescent="0.25">
      <c r="A4" s="277" t="s">
        <v>391</v>
      </c>
      <c r="B4" s="167"/>
      <c r="C4" s="167"/>
      <c r="D4" s="167"/>
      <c r="E4" s="167"/>
      <c r="F4" s="278"/>
    </row>
    <row r="5" spans="1:6" ht="15.75" thickBot="1" x14ac:dyDescent="0.3">
      <c r="A5" s="279" t="s">
        <v>416</v>
      </c>
      <c r="B5" s="280"/>
      <c r="C5" s="280"/>
      <c r="D5" s="280"/>
      <c r="E5" s="280"/>
      <c r="F5" s="281"/>
    </row>
    <row r="6" spans="1:6" ht="60" x14ac:dyDescent="0.25">
      <c r="A6" s="282" t="s">
        <v>392</v>
      </c>
      <c r="B6" s="283" t="s">
        <v>393</v>
      </c>
      <c r="C6" s="283" t="s">
        <v>394</v>
      </c>
      <c r="D6" s="284" t="s">
        <v>417</v>
      </c>
      <c r="E6" s="285" t="s">
        <v>418</v>
      </c>
      <c r="F6" s="286"/>
    </row>
    <row r="7" spans="1:6" ht="45.75" thickBot="1" x14ac:dyDescent="0.3">
      <c r="A7" s="287"/>
      <c r="B7" s="288"/>
      <c r="C7" s="288"/>
      <c r="D7" s="289" t="s">
        <v>395</v>
      </c>
      <c r="E7" s="289" t="s">
        <v>395</v>
      </c>
      <c r="F7" s="290" t="s">
        <v>396</v>
      </c>
    </row>
    <row r="8" spans="1:6" x14ac:dyDescent="0.25">
      <c r="A8" s="291"/>
      <c r="B8" s="292" t="s">
        <v>419</v>
      </c>
      <c r="C8" s="292"/>
      <c r="D8" s="292"/>
      <c r="E8" s="292"/>
      <c r="F8" s="293"/>
    </row>
    <row r="9" spans="1:6" x14ac:dyDescent="0.25">
      <c r="A9" s="294">
        <v>1</v>
      </c>
      <c r="B9" s="146" t="s">
        <v>71</v>
      </c>
      <c r="C9" s="146">
        <v>0</v>
      </c>
      <c r="D9" s="146">
        <v>0</v>
      </c>
      <c r="E9" s="146">
        <v>0</v>
      </c>
      <c r="F9" s="295">
        <v>0</v>
      </c>
    </row>
    <row r="10" spans="1:6" x14ac:dyDescent="0.25">
      <c r="A10" s="294">
        <v>2</v>
      </c>
      <c r="B10" s="146" t="s">
        <v>72</v>
      </c>
      <c r="C10" s="146">
        <v>0</v>
      </c>
      <c r="D10" s="146">
        <v>0</v>
      </c>
      <c r="E10" s="146">
        <v>0</v>
      </c>
      <c r="F10" s="295">
        <v>0</v>
      </c>
    </row>
    <row r="11" spans="1:6" x14ac:dyDescent="0.25">
      <c r="A11" s="294">
        <v>3</v>
      </c>
      <c r="B11" s="146" t="s">
        <v>73</v>
      </c>
      <c r="C11" s="146">
        <v>0</v>
      </c>
      <c r="D11" s="146">
        <v>0</v>
      </c>
      <c r="E11" s="146">
        <v>0</v>
      </c>
      <c r="F11" s="295">
        <v>0</v>
      </c>
    </row>
    <row r="12" spans="1:6" x14ac:dyDescent="0.25">
      <c r="A12" s="294">
        <v>4</v>
      </c>
      <c r="B12" s="146" t="s">
        <v>74</v>
      </c>
      <c r="C12" s="146">
        <v>0</v>
      </c>
      <c r="D12" s="146">
        <v>0</v>
      </c>
      <c r="E12" s="146">
        <v>0</v>
      </c>
      <c r="F12" s="295">
        <v>0</v>
      </c>
    </row>
    <row r="13" spans="1:6" x14ac:dyDescent="0.25">
      <c r="A13" s="294">
        <v>5</v>
      </c>
      <c r="B13" s="146" t="s">
        <v>75</v>
      </c>
      <c r="C13" s="146">
        <v>0</v>
      </c>
      <c r="D13" s="146">
        <v>0</v>
      </c>
      <c r="E13" s="146">
        <v>0</v>
      </c>
      <c r="F13" s="295">
        <v>0</v>
      </c>
    </row>
    <row r="14" spans="1:6" x14ac:dyDescent="0.25">
      <c r="A14" s="294">
        <v>6</v>
      </c>
      <c r="B14" s="146" t="s">
        <v>76</v>
      </c>
      <c r="C14" s="146">
        <v>0</v>
      </c>
      <c r="D14" s="146">
        <v>0</v>
      </c>
      <c r="E14" s="146">
        <v>355</v>
      </c>
      <c r="F14" s="295">
        <v>101.14</v>
      </c>
    </row>
    <row r="15" spans="1:6" x14ac:dyDescent="0.25">
      <c r="A15" s="294">
        <v>7</v>
      </c>
      <c r="B15" s="146" t="s">
        <v>77</v>
      </c>
      <c r="C15" s="146">
        <v>0</v>
      </c>
      <c r="D15" s="146">
        <v>0</v>
      </c>
      <c r="E15" s="146">
        <v>0</v>
      </c>
      <c r="F15" s="295">
        <v>0</v>
      </c>
    </row>
    <row r="16" spans="1:6" x14ac:dyDescent="0.25">
      <c r="A16" s="294">
        <v>8</v>
      </c>
      <c r="B16" s="146" t="s">
        <v>78</v>
      </c>
      <c r="C16" s="146">
        <v>0</v>
      </c>
      <c r="D16" s="146">
        <v>0</v>
      </c>
      <c r="E16" s="146">
        <v>0</v>
      </c>
      <c r="F16" s="295">
        <v>0</v>
      </c>
    </row>
    <row r="17" spans="1:6" x14ac:dyDescent="0.25">
      <c r="A17" s="294">
        <v>9</v>
      </c>
      <c r="B17" s="146" t="s">
        <v>79</v>
      </c>
      <c r="C17" s="146">
        <v>0</v>
      </c>
      <c r="D17" s="146">
        <v>0</v>
      </c>
      <c r="E17" s="146">
        <v>0</v>
      </c>
      <c r="F17" s="295">
        <v>0</v>
      </c>
    </row>
    <row r="18" spans="1:6" x14ac:dyDescent="0.25">
      <c r="A18" s="294">
        <v>10</v>
      </c>
      <c r="B18" s="146" t="s">
        <v>80</v>
      </c>
      <c r="C18" s="146">
        <v>0</v>
      </c>
      <c r="D18" s="146">
        <v>0</v>
      </c>
      <c r="E18" s="146">
        <v>0</v>
      </c>
      <c r="F18" s="295">
        <v>0</v>
      </c>
    </row>
    <row r="19" spans="1:6" x14ac:dyDescent="0.25">
      <c r="A19" s="294">
        <v>11</v>
      </c>
      <c r="B19" s="146" t="s">
        <v>81</v>
      </c>
      <c r="C19" s="146">
        <v>0</v>
      </c>
      <c r="D19" s="146">
        <v>0</v>
      </c>
      <c r="E19" s="146">
        <v>2</v>
      </c>
      <c r="F19" s="295">
        <v>5.8</v>
      </c>
    </row>
    <row r="20" spans="1:6" x14ac:dyDescent="0.25">
      <c r="A20" s="294">
        <v>12</v>
      </c>
      <c r="B20" s="146" t="s">
        <v>82</v>
      </c>
      <c r="C20" s="146">
        <v>0</v>
      </c>
      <c r="D20" s="146">
        <v>0</v>
      </c>
      <c r="E20" s="146">
        <v>0</v>
      </c>
      <c r="F20" s="295">
        <v>0</v>
      </c>
    </row>
    <row r="21" spans="1:6" x14ac:dyDescent="0.25">
      <c r="A21" s="296"/>
      <c r="B21" s="147" t="s">
        <v>83</v>
      </c>
      <c r="C21" s="147">
        <f>SUM(C9:C20)</f>
        <v>0</v>
      </c>
      <c r="D21" s="147">
        <f>SUM(D9:D20)</f>
        <v>0</v>
      </c>
      <c r="E21" s="147">
        <f>SUM(E9:E20)</f>
        <v>357</v>
      </c>
      <c r="F21" s="297">
        <f>SUM(F9:F20)</f>
        <v>106.94</v>
      </c>
    </row>
    <row r="22" spans="1:6" x14ac:dyDescent="0.25">
      <c r="A22" s="296"/>
      <c r="B22" s="168" t="s">
        <v>84</v>
      </c>
      <c r="C22" s="168"/>
      <c r="D22" s="168"/>
      <c r="E22" s="168"/>
      <c r="F22" s="298"/>
    </row>
    <row r="23" spans="1:6" x14ac:dyDescent="0.25">
      <c r="A23" s="294">
        <v>13</v>
      </c>
      <c r="B23" s="146" t="s">
        <v>85</v>
      </c>
      <c r="C23" s="146">
        <v>0</v>
      </c>
      <c r="D23" s="146">
        <v>5204</v>
      </c>
      <c r="E23" s="146">
        <v>18991</v>
      </c>
      <c r="F23" s="295">
        <v>39345.81</v>
      </c>
    </row>
    <row r="24" spans="1:6" x14ac:dyDescent="0.25">
      <c r="A24" s="294">
        <v>14</v>
      </c>
      <c r="B24" s="146" t="s">
        <v>86</v>
      </c>
      <c r="C24" s="146">
        <v>0</v>
      </c>
      <c r="D24" s="146">
        <v>0</v>
      </c>
      <c r="E24" s="146">
        <v>0</v>
      </c>
      <c r="F24" s="295">
        <v>0</v>
      </c>
    </row>
    <row r="25" spans="1:6" x14ac:dyDescent="0.25">
      <c r="A25" s="294">
        <v>15</v>
      </c>
      <c r="B25" s="146" t="s">
        <v>87</v>
      </c>
      <c r="C25" s="146">
        <v>0</v>
      </c>
      <c r="D25" s="146">
        <v>0</v>
      </c>
      <c r="E25" s="146">
        <v>0</v>
      </c>
      <c r="F25" s="295">
        <v>0</v>
      </c>
    </row>
    <row r="26" spans="1:6" x14ac:dyDescent="0.25">
      <c r="A26" s="294">
        <v>16</v>
      </c>
      <c r="B26" s="146" t="s">
        <v>88</v>
      </c>
      <c r="C26" s="146">
        <v>0</v>
      </c>
      <c r="D26" s="146">
        <v>0</v>
      </c>
      <c r="E26" s="146">
        <v>0</v>
      </c>
      <c r="F26" s="295">
        <v>0</v>
      </c>
    </row>
    <row r="27" spans="1:6" x14ac:dyDescent="0.25">
      <c r="A27" s="294">
        <v>17</v>
      </c>
      <c r="B27" s="146" t="s">
        <v>89</v>
      </c>
      <c r="C27" s="146">
        <v>0</v>
      </c>
      <c r="D27" s="146">
        <v>537</v>
      </c>
      <c r="E27" s="146">
        <v>841</v>
      </c>
      <c r="F27" s="295">
        <v>1378.35</v>
      </c>
    </row>
    <row r="28" spans="1:6" x14ac:dyDescent="0.25">
      <c r="A28" s="294">
        <v>18</v>
      </c>
      <c r="B28" s="146" t="s">
        <v>90</v>
      </c>
      <c r="C28" s="146">
        <v>0</v>
      </c>
      <c r="D28" s="146">
        <v>0</v>
      </c>
      <c r="E28" s="146">
        <v>0</v>
      </c>
      <c r="F28" s="295">
        <v>0</v>
      </c>
    </row>
    <row r="29" spans="1:6" x14ac:dyDescent="0.25">
      <c r="A29" s="294">
        <v>19</v>
      </c>
      <c r="B29" s="146" t="s">
        <v>91</v>
      </c>
      <c r="C29" s="146">
        <v>0</v>
      </c>
      <c r="D29" s="146">
        <v>0</v>
      </c>
      <c r="E29" s="146">
        <v>0</v>
      </c>
      <c r="F29" s="295">
        <v>0</v>
      </c>
    </row>
    <row r="30" spans="1:6" x14ac:dyDescent="0.25">
      <c r="A30" s="294">
        <v>20</v>
      </c>
      <c r="B30" s="146" t="s">
        <v>92</v>
      </c>
      <c r="C30" s="146">
        <v>0</v>
      </c>
      <c r="D30" s="146">
        <v>11430</v>
      </c>
      <c r="E30" s="146">
        <v>35949</v>
      </c>
      <c r="F30" s="295">
        <v>24497.05</v>
      </c>
    </row>
    <row r="31" spans="1:6" x14ac:dyDescent="0.25">
      <c r="A31" s="294">
        <v>21</v>
      </c>
      <c r="B31" s="146" t="s">
        <v>93</v>
      </c>
      <c r="C31" s="146">
        <v>0</v>
      </c>
      <c r="D31" s="146">
        <v>0</v>
      </c>
      <c r="E31" s="146">
        <v>0</v>
      </c>
      <c r="F31" s="295">
        <v>0</v>
      </c>
    </row>
    <row r="32" spans="1:6" x14ac:dyDescent="0.25">
      <c r="A32" s="294">
        <v>22</v>
      </c>
      <c r="B32" s="146" t="s">
        <v>94</v>
      </c>
      <c r="C32" s="146">
        <v>0</v>
      </c>
      <c r="D32" s="146">
        <v>1</v>
      </c>
      <c r="E32" s="146">
        <v>1</v>
      </c>
      <c r="F32" s="295">
        <v>1.07</v>
      </c>
    </row>
    <row r="33" spans="1:6" x14ac:dyDescent="0.25">
      <c r="A33" s="294">
        <v>23</v>
      </c>
      <c r="B33" s="146" t="s">
        <v>95</v>
      </c>
      <c r="C33" s="146">
        <v>0</v>
      </c>
      <c r="D33" s="145">
        <v>8093</v>
      </c>
      <c r="E33" s="146">
        <v>32612</v>
      </c>
      <c r="F33" s="295">
        <v>20588.73</v>
      </c>
    </row>
    <row r="34" spans="1:6" x14ac:dyDescent="0.25">
      <c r="A34" s="294">
        <v>24</v>
      </c>
      <c r="B34" s="146" t="s">
        <v>96</v>
      </c>
      <c r="C34" s="146">
        <v>0</v>
      </c>
      <c r="D34" s="146">
        <v>0</v>
      </c>
      <c r="E34" s="146">
        <v>13269</v>
      </c>
      <c r="F34" s="295">
        <v>36360</v>
      </c>
    </row>
    <row r="35" spans="1:6" x14ac:dyDescent="0.25">
      <c r="A35" s="294">
        <v>25</v>
      </c>
      <c r="B35" s="146" t="s">
        <v>97</v>
      </c>
      <c r="C35" s="146">
        <v>0</v>
      </c>
      <c r="D35" s="146">
        <v>0</v>
      </c>
      <c r="E35" s="146">
        <v>0</v>
      </c>
      <c r="F35" s="295">
        <v>0</v>
      </c>
    </row>
    <row r="36" spans="1:6" x14ac:dyDescent="0.25">
      <c r="A36" s="294">
        <v>26</v>
      </c>
      <c r="B36" s="146" t="s">
        <v>98</v>
      </c>
      <c r="C36" s="146">
        <v>0</v>
      </c>
      <c r="D36" s="146">
        <v>0</v>
      </c>
      <c r="E36" s="146">
        <v>0</v>
      </c>
      <c r="F36" s="295">
        <v>0</v>
      </c>
    </row>
    <row r="37" spans="1:6" x14ac:dyDescent="0.25">
      <c r="A37" s="294">
        <v>27</v>
      </c>
      <c r="B37" s="146" t="s">
        <v>99</v>
      </c>
      <c r="C37" s="146">
        <v>0</v>
      </c>
      <c r="D37" s="146">
        <v>0</v>
      </c>
      <c r="E37" s="146">
        <v>0</v>
      </c>
      <c r="F37" s="295">
        <v>0</v>
      </c>
    </row>
    <row r="38" spans="1:6" x14ac:dyDescent="0.25">
      <c r="A38" s="294">
        <v>28</v>
      </c>
      <c r="B38" s="146" t="s">
        <v>100</v>
      </c>
      <c r="C38" s="146">
        <v>0</v>
      </c>
      <c r="D38" s="146">
        <v>5936</v>
      </c>
      <c r="E38" s="146">
        <v>3401</v>
      </c>
      <c r="F38" s="295">
        <v>10870.58</v>
      </c>
    </row>
    <row r="39" spans="1:6" x14ac:dyDescent="0.25">
      <c r="A39" s="294">
        <v>29</v>
      </c>
      <c r="B39" s="146" t="s">
        <v>101</v>
      </c>
      <c r="C39" s="146">
        <v>0</v>
      </c>
      <c r="D39" s="146">
        <v>0</v>
      </c>
      <c r="E39" s="146">
        <v>0</v>
      </c>
      <c r="F39" s="295">
        <v>0</v>
      </c>
    </row>
    <row r="40" spans="1:6" x14ac:dyDescent="0.25">
      <c r="A40" s="294">
        <v>30</v>
      </c>
      <c r="B40" s="146" t="s">
        <v>102</v>
      </c>
      <c r="C40" s="146">
        <v>0</v>
      </c>
      <c r="D40" s="146">
        <v>30727</v>
      </c>
      <c r="E40" s="146">
        <v>42854</v>
      </c>
      <c r="F40" s="295">
        <v>102498.61</v>
      </c>
    </row>
    <row r="41" spans="1:6" x14ac:dyDescent="0.25">
      <c r="A41" s="294">
        <v>31</v>
      </c>
      <c r="B41" s="146" t="s">
        <v>103</v>
      </c>
      <c r="C41" s="146">
        <v>0</v>
      </c>
      <c r="D41" s="146">
        <v>0</v>
      </c>
      <c r="E41" s="146">
        <v>0</v>
      </c>
      <c r="F41" s="295">
        <v>0</v>
      </c>
    </row>
    <row r="42" spans="1:6" x14ac:dyDescent="0.25">
      <c r="A42" s="294">
        <v>32</v>
      </c>
      <c r="B42" s="146" t="s">
        <v>104</v>
      </c>
      <c r="C42" s="146">
        <v>0</v>
      </c>
      <c r="D42" s="146">
        <v>0</v>
      </c>
      <c r="E42" s="146">
        <v>0</v>
      </c>
      <c r="F42" s="295">
        <v>0</v>
      </c>
    </row>
    <row r="43" spans="1:6" x14ac:dyDescent="0.25">
      <c r="A43" s="294">
        <v>33</v>
      </c>
      <c r="B43" s="146" t="s">
        <v>105</v>
      </c>
      <c r="C43" s="146">
        <v>0</v>
      </c>
      <c r="D43" s="146">
        <v>24306</v>
      </c>
      <c r="E43" s="146">
        <v>7492</v>
      </c>
      <c r="F43" s="295">
        <v>22081.26</v>
      </c>
    </row>
    <row r="44" spans="1:6" x14ac:dyDescent="0.25">
      <c r="A44" s="294">
        <v>34</v>
      </c>
      <c r="B44" s="146" t="s">
        <v>106</v>
      </c>
      <c r="C44" s="146">
        <v>0</v>
      </c>
      <c r="D44" s="146">
        <v>0</v>
      </c>
      <c r="E44" s="146">
        <v>0</v>
      </c>
      <c r="F44" s="295">
        <v>0</v>
      </c>
    </row>
    <row r="45" spans="1:6" x14ac:dyDescent="0.25">
      <c r="A45" s="294">
        <v>35</v>
      </c>
      <c r="B45" s="146" t="s">
        <v>107</v>
      </c>
      <c r="C45" s="146">
        <v>0</v>
      </c>
      <c r="D45" s="146">
        <v>0</v>
      </c>
      <c r="E45" s="146">
        <v>0</v>
      </c>
      <c r="F45" s="295">
        <v>0</v>
      </c>
    </row>
    <row r="46" spans="1:6" x14ac:dyDescent="0.25">
      <c r="A46" s="294">
        <v>36</v>
      </c>
      <c r="B46" s="146" t="s">
        <v>108</v>
      </c>
      <c r="C46" s="146">
        <v>0</v>
      </c>
      <c r="D46" s="146">
        <v>0</v>
      </c>
      <c r="E46" s="146">
        <v>0</v>
      </c>
      <c r="F46" s="295">
        <v>0</v>
      </c>
    </row>
    <row r="47" spans="1:6" x14ac:dyDescent="0.25">
      <c r="A47" s="294">
        <v>37</v>
      </c>
      <c r="B47" s="146" t="s">
        <v>109</v>
      </c>
      <c r="C47" s="146">
        <v>0</v>
      </c>
      <c r="D47" s="146">
        <v>0</v>
      </c>
      <c r="E47" s="146">
        <v>0</v>
      </c>
      <c r="F47" s="295">
        <v>0</v>
      </c>
    </row>
    <row r="48" spans="1:6" x14ac:dyDescent="0.25">
      <c r="A48" s="296"/>
      <c r="B48" s="147" t="s">
        <v>110</v>
      </c>
      <c r="C48" s="147">
        <f>SUM(C22:C47)</f>
        <v>0</v>
      </c>
      <c r="D48" s="147">
        <f>SUM(D22:D47)</f>
        <v>86234</v>
      </c>
      <c r="E48" s="147">
        <f>SUM(E22:E47)</f>
        <v>155410</v>
      </c>
      <c r="F48" s="297">
        <f>SUM(F22:F47)</f>
        <v>257621.46000000002</v>
      </c>
    </row>
    <row r="49" spans="1:6" x14ac:dyDescent="0.25">
      <c r="A49" s="296"/>
      <c r="B49" s="147" t="s">
        <v>111</v>
      </c>
      <c r="C49" s="147">
        <f>SUM(C21,C48)</f>
        <v>0</v>
      </c>
      <c r="D49" s="147">
        <f>SUM(D21,D48)</f>
        <v>86234</v>
      </c>
      <c r="E49" s="147">
        <f>SUM(E21,E48)</f>
        <v>155767</v>
      </c>
      <c r="F49" s="297">
        <f>SUM(F21,F48)</f>
        <v>257728.40000000002</v>
      </c>
    </row>
    <row r="50" spans="1:6" x14ac:dyDescent="0.25">
      <c r="A50" s="296"/>
      <c r="B50" s="168" t="s">
        <v>112</v>
      </c>
      <c r="C50" s="168"/>
      <c r="D50" s="168"/>
      <c r="E50" s="168"/>
      <c r="F50" s="298"/>
    </row>
    <row r="51" spans="1:6" x14ac:dyDescent="0.25">
      <c r="A51" s="294">
        <v>38</v>
      </c>
      <c r="B51" s="146" t="s">
        <v>113</v>
      </c>
      <c r="C51" s="146">
        <v>0</v>
      </c>
      <c r="D51" s="146">
        <v>5655</v>
      </c>
      <c r="E51" s="146">
        <v>1150</v>
      </c>
      <c r="F51" s="295">
        <v>599.04999999999995</v>
      </c>
    </row>
    <row r="52" spans="1:6" x14ac:dyDescent="0.25">
      <c r="A52" s="296"/>
      <c r="B52" s="147" t="s">
        <v>114</v>
      </c>
      <c r="C52" s="147">
        <f>SUM(C50:C51)</f>
        <v>0</v>
      </c>
      <c r="D52" s="147">
        <f>SUM(D50:D51)</f>
        <v>5655</v>
      </c>
      <c r="E52" s="147">
        <f>SUM(E50:E51)</f>
        <v>1150</v>
      </c>
      <c r="F52" s="297">
        <f>SUM(F50:F51)</f>
        <v>599.04999999999995</v>
      </c>
    </row>
    <row r="53" spans="1:6" x14ac:dyDescent="0.25">
      <c r="A53" s="296"/>
      <c r="B53" s="168" t="s">
        <v>115</v>
      </c>
      <c r="C53" s="168"/>
      <c r="D53" s="168"/>
      <c r="E53" s="168"/>
      <c r="F53" s="298"/>
    </row>
    <row r="54" spans="1:6" x14ac:dyDescent="0.25">
      <c r="A54" s="294">
        <v>39</v>
      </c>
      <c r="B54" s="146" t="s">
        <v>116</v>
      </c>
      <c r="C54" s="146">
        <v>0</v>
      </c>
      <c r="D54" s="146">
        <v>3</v>
      </c>
      <c r="E54" s="146">
        <v>42</v>
      </c>
      <c r="F54" s="295">
        <v>77</v>
      </c>
    </row>
    <row r="55" spans="1:6" x14ac:dyDescent="0.25">
      <c r="A55" s="294">
        <v>40</v>
      </c>
      <c r="B55" s="146" t="s">
        <v>117</v>
      </c>
      <c r="C55" s="146">
        <v>0</v>
      </c>
      <c r="D55" s="146">
        <v>0</v>
      </c>
      <c r="E55" s="146">
        <v>0</v>
      </c>
      <c r="F55" s="295">
        <v>0</v>
      </c>
    </row>
    <row r="56" spans="1:6" x14ac:dyDescent="0.25">
      <c r="A56" s="296"/>
      <c r="B56" s="147" t="s">
        <v>118</v>
      </c>
      <c r="C56" s="147">
        <f>SUM(C53:C55)</f>
        <v>0</v>
      </c>
      <c r="D56" s="147">
        <f>SUM(D53:D55)</f>
        <v>3</v>
      </c>
      <c r="E56" s="147">
        <f>SUM(E53:E55)</f>
        <v>42</v>
      </c>
      <c r="F56" s="297">
        <f>SUM(F53:F55)</f>
        <v>77</v>
      </c>
    </row>
    <row r="57" spans="1:6" x14ac:dyDescent="0.25">
      <c r="A57" s="296"/>
      <c r="B57" s="168" t="s">
        <v>119</v>
      </c>
      <c r="C57" s="168"/>
      <c r="D57" s="168"/>
      <c r="E57" s="168"/>
      <c r="F57" s="298"/>
    </row>
    <row r="58" spans="1:6" x14ac:dyDescent="0.25">
      <c r="A58" s="294">
        <v>41</v>
      </c>
      <c r="B58" s="146" t="s">
        <v>120</v>
      </c>
      <c r="C58" s="146">
        <v>0</v>
      </c>
      <c r="D58" s="146">
        <v>59127</v>
      </c>
      <c r="E58" s="146">
        <v>33395</v>
      </c>
      <c r="F58" s="295">
        <v>42543.49</v>
      </c>
    </row>
    <row r="59" spans="1:6" x14ac:dyDescent="0.25">
      <c r="A59" s="294">
        <v>42</v>
      </c>
      <c r="B59" s="146" t="s">
        <v>121</v>
      </c>
      <c r="C59" s="146">
        <v>0</v>
      </c>
      <c r="D59" s="146">
        <v>1103</v>
      </c>
      <c r="E59" s="146">
        <v>12405</v>
      </c>
      <c r="F59" s="295">
        <v>21912.93</v>
      </c>
    </row>
    <row r="60" spans="1:6" x14ac:dyDescent="0.25">
      <c r="A60" s="294">
        <v>43</v>
      </c>
      <c r="B60" s="146" t="s">
        <v>122</v>
      </c>
      <c r="C60" s="146">
        <v>0</v>
      </c>
      <c r="D60" s="146">
        <v>0</v>
      </c>
      <c r="E60" s="146">
        <v>0</v>
      </c>
      <c r="F60" s="295">
        <v>0</v>
      </c>
    </row>
    <row r="61" spans="1:6" x14ac:dyDescent="0.25">
      <c r="A61" s="294">
        <v>44</v>
      </c>
      <c r="B61" s="146" t="s">
        <v>123</v>
      </c>
      <c r="C61" s="146">
        <v>0</v>
      </c>
      <c r="D61" s="146">
        <v>824</v>
      </c>
      <c r="E61" s="146">
        <v>824</v>
      </c>
      <c r="F61" s="295">
        <v>1971.62</v>
      </c>
    </row>
    <row r="62" spans="1:6" x14ac:dyDescent="0.25">
      <c r="A62" s="294">
        <v>45</v>
      </c>
      <c r="B62" s="146" t="s">
        <v>124</v>
      </c>
      <c r="C62" s="146">
        <v>0</v>
      </c>
      <c r="D62" s="146">
        <v>0</v>
      </c>
      <c r="E62" s="146">
        <v>0</v>
      </c>
      <c r="F62" s="295">
        <v>0</v>
      </c>
    </row>
    <row r="63" spans="1:6" x14ac:dyDescent="0.25">
      <c r="A63" s="294">
        <v>46</v>
      </c>
      <c r="B63" s="146" t="s">
        <v>125</v>
      </c>
      <c r="C63" s="146">
        <v>0</v>
      </c>
      <c r="D63" s="146">
        <v>39660</v>
      </c>
      <c r="E63" s="146">
        <v>14621</v>
      </c>
      <c r="F63" s="295">
        <v>8139.68</v>
      </c>
    </row>
    <row r="64" spans="1:6" x14ac:dyDescent="0.25">
      <c r="A64" s="294">
        <v>47</v>
      </c>
      <c r="B64" s="146" t="s">
        <v>126</v>
      </c>
      <c r="C64" s="146">
        <v>0</v>
      </c>
      <c r="D64" s="146">
        <v>1506</v>
      </c>
      <c r="E64" s="146">
        <v>1506</v>
      </c>
      <c r="F64" s="295">
        <v>639.34</v>
      </c>
    </row>
    <row r="65" spans="1:6" x14ac:dyDescent="0.25">
      <c r="A65" s="294">
        <v>48</v>
      </c>
      <c r="B65" s="146" t="s">
        <v>127</v>
      </c>
      <c r="C65" s="146">
        <v>0</v>
      </c>
      <c r="D65" s="146">
        <v>673</v>
      </c>
      <c r="E65" s="146">
        <v>2292</v>
      </c>
      <c r="F65" s="295">
        <v>6726.19</v>
      </c>
    </row>
    <row r="66" spans="1:6" x14ac:dyDescent="0.25">
      <c r="A66" s="294">
        <v>49</v>
      </c>
      <c r="B66" s="146" t="s">
        <v>128</v>
      </c>
      <c r="C66" s="146">
        <v>0</v>
      </c>
      <c r="D66" s="146">
        <v>1487</v>
      </c>
      <c r="E66" s="146">
        <v>1858</v>
      </c>
      <c r="F66" s="295">
        <v>2013.64</v>
      </c>
    </row>
    <row r="67" spans="1:6" x14ac:dyDescent="0.25">
      <c r="A67" s="296"/>
      <c r="B67" s="147" t="s">
        <v>129</v>
      </c>
      <c r="C67" s="147">
        <f>SUM(C57:C66)</f>
        <v>0</v>
      </c>
      <c r="D67" s="147">
        <f>SUM(D57:D66)</f>
        <v>104380</v>
      </c>
      <c r="E67" s="147">
        <f>SUM(E57:E66)</f>
        <v>66901</v>
      </c>
      <c r="F67" s="297">
        <f>SUM(F57:F66)</f>
        <v>83946.89</v>
      </c>
    </row>
    <row r="68" spans="1:6" x14ac:dyDescent="0.25">
      <c r="A68" s="296"/>
      <c r="B68" s="168" t="s">
        <v>130</v>
      </c>
      <c r="C68" s="168"/>
      <c r="D68" s="168"/>
      <c r="E68" s="168"/>
      <c r="F68" s="298"/>
    </row>
    <row r="69" spans="1:6" x14ac:dyDescent="0.25">
      <c r="A69" s="294">
        <v>50</v>
      </c>
      <c r="B69" s="146" t="s">
        <v>131</v>
      </c>
      <c r="C69" s="146">
        <v>0</v>
      </c>
      <c r="D69" s="146">
        <v>0</v>
      </c>
      <c r="E69" s="146">
        <v>0</v>
      </c>
      <c r="F69" s="295">
        <v>0</v>
      </c>
    </row>
    <row r="70" spans="1:6" x14ac:dyDescent="0.25">
      <c r="A70" s="294">
        <v>51</v>
      </c>
      <c r="B70" s="146" t="s">
        <v>132</v>
      </c>
      <c r="C70" s="146">
        <v>0</v>
      </c>
      <c r="D70" s="146">
        <v>0</v>
      </c>
      <c r="E70" s="146">
        <v>0</v>
      </c>
      <c r="F70" s="295">
        <v>0</v>
      </c>
    </row>
    <row r="71" spans="1:6" x14ac:dyDescent="0.25">
      <c r="A71" s="294">
        <v>52</v>
      </c>
      <c r="B71" s="146" t="s">
        <v>133</v>
      </c>
      <c r="C71" s="146">
        <v>0</v>
      </c>
      <c r="D71" s="146">
        <v>0</v>
      </c>
      <c r="E71" s="146">
        <v>0</v>
      </c>
      <c r="F71" s="295">
        <v>0</v>
      </c>
    </row>
    <row r="72" spans="1:6" x14ac:dyDescent="0.25">
      <c r="A72" s="296"/>
      <c r="B72" s="147" t="s">
        <v>134</v>
      </c>
      <c r="C72" s="147">
        <f>SUM(C68:C71)</f>
        <v>0</v>
      </c>
      <c r="D72" s="147">
        <f>SUM(D68:D71)</f>
        <v>0</v>
      </c>
      <c r="E72" s="147">
        <f>SUM(E68:E71)</f>
        <v>0</v>
      </c>
      <c r="F72" s="297">
        <f>SUM(F68:F71)</f>
        <v>0</v>
      </c>
    </row>
    <row r="73" spans="1:6" ht="15.75" thickBot="1" x14ac:dyDescent="0.3">
      <c r="A73" s="299"/>
      <c r="B73" s="300" t="s">
        <v>56</v>
      </c>
      <c r="C73" s="300">
        <f>SUM(C49,C52,C56,C67,C72)</f>
        <v>0</v>
      </c>
      <c r="D73" s="300">
        <f>SUM(D49,D52,D56,D67,D72)</f>
        <v>196272</v>
      </c>
      <c r="E73" s="300">
        <f>SUM(E49,E52,E56,E67,E72)</f>
        <v>223860</v>
      </c>
      <c r="F73" s="301">
        <f>SUM(F49,F52,F56,F67,F72)</f>
        <v>342351.34</v>
      </c>
    </row>
  </sheetData>
  <mergeCells count="15">
    <mergeCell ref="B68:F68"/>
    <mergeCell ref="B8:F8"/>
    <mergeCell ref="B22:F22"/>
    <mergeCell ref="B50:F50"/>
    <mergeCell ref="B53:F53"/>
    <mergeCell ref="B57:F57"/>
    <mergeCell ref="A1:F1"/>
    <mergeCell ref="A2:F2"/>
    <mergeCell ref="A4:F4"/>
    <mergeCell ref="A3:E3"/>
    <mergeCell ref="A5:F5"/>
    <mergeCell ref="A6:A7"/>
    <mergeCell ref="B6:B7"/>
    <mergeCell ref="C6:C7"/>
    <mergeCell ref="E6:F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3A366-625B-44F4-81C0-2221239D057C}">
  <dimension ref="A1:K35"/>
  <sheetViews>
    <sheetView workbookViewId="0">
      <selection activeCell="J27" sqref="J27"/>
    </sheetView>
  </sheetViews>
  <sheetFormatPr defaultRowHeight="15" x14ac:dyDescent="0.25"/>
  <cols>
    <col min="2" max="2" width="43.7109375" bestFit="1" customWidth="1"/>
    <col min="4" max="4" width="16.7109375" customWidth="1"/>
    <col min="5" max="5" width="15.140625" bestFit="1" customWidth="1"/>
    <col min="6" max="6" width="13.5703125" bestFit="1" customWidth="1"/>
    <col min="7" max="7" width="13.42578125" customWidth="1"/>
    <col min="8" max="8" width="23.85546875" customWidth="1"/>
    <col min="9" max="10" width="12.140625" bestFit="1" customWidth="1"/>
    <col min="11" max="11" width="11.7109375" customWidth="1"/>
    <col min="12" max="12" width="12" customWidth="1"/>
  </cols>
  <sheetData>
    <row r="1" spans="1:11" ht="24" thickBot="1" x14ac:dyDescent="0.3">
      <c r="A1" s="302" t="s">
        <v>420</v>
      </c>
      <c r="B1" s="303"/>
      <c r="C1" s="303"/>
      <c r="D1" s="303"/>
      <c r="E1" s="303"/>
      <c r="F1" s="303"/>
      <c r="G1" s="303"/>
      <c r="H1" s="303"/>
      <c r="I1" s="303"/>
      <c r="J1" s="303"/>
      <c r="K1" s="304"/>
    </row>
    <row r="2" spans="1:11" ht="21" x14ac:dyDescent="0.35">
      <c r="A2" s="305" t="s">
        <v>401</v>
      </c>
      <c r="B2" s="306" t="s">
        <v>3</v>
      </c>
      <c r="C2" s="306"/>
      <c r="D2" s="307" t="s">
        <v>139</v>
      </c>
      <c r="E2" s="307" t="s">
        <v>140</v>
      </c>
      <c r="F2" s="307" t="s">
        <v>141</v>
      </c>
      <c r="G2" s="307" t="s">
        <v>421</v>
      </c>
      <c r="H2" s="307" t="s">
        <v>142</v>
      </c>
      <c r="I2" s="308" t="s">
        <v>422</v>
      </c>
      <c r="J2" s="308"/>
      <c r="K2" s="309"/>
    </row>
    <row r="3" spans="1:11" ht="21" x14ac:dyDescent="0.25">
      <c r="A3" s="310"/>
      <c r="B3" s="311"/>
      <c r="C3" s="311"/>
      <c r="D3" s="312"/>
      <c r="E3" s="312"/>
      <c r="F3" s="312"/>
      <c r="G3" s="312"/>
      <c r="H3" s="312"/>
      <c r="I3" s="313" t="s">
        <v>143</v>
      </c>
      <c r="J3" s="313" t="s">
        <v>144</v>
      </c>
      <c r="K3" s="314" t="s">
        <v>145</v>
      </c>
    </row>
    <row r="4" spans="1:11" ht="18.75" x14ac:dyDescent="0.25">
      <c r="A4" s="315">
        <v>1</v>
      </c>
      <c r="B4" s="155" t="s">
        <v>113</v>
      </c>
      <c r="C4" s="155" t="s">
        <v>423</v>
      </c>
      <c r="D4" s="316">
        <v>502</v>
      </c>
      <c r="E4" s="316">
        <v>149</v>
      </c>
      <c r="F4" s="316">
        <v>133</v>
      </c>
      <c r="G4" s="316">
        <v>91</v>
      </c>
      <c r="H4" s="316">
        <v>262</v>
      </c>
      <c r="I4" s="316">
        <v>66</v>
      </c>
      <c r="J4" s="316">
        <v>152</v>
      </c>
      <c r="K4" s="317">
        <v>44</v>
      </c>
    </row>
    <row r="5" spans="1:11" ht="18.75" x14ac:dyDescent="0.25">
      <c r="A5" s="315">
        <v>2</v>
      </c>
      <c r="B5" s="155" t="s">
        <v>72</v>
      </c>
      <c r="C5" s="155" t="s">
        <v>424</v>
      </c>
      <c r="D5" s="316">
        <v>528</v>
      </c>
      <c r="E5" s="316">
        <v>119</v>
      </c>
      <c r="F5" s="316">
        <v>95</v>
      </c>
      <c r="G5" s="316">
        <v>50</v>
      </c>
      <c r="H5" s="316">
        <v>359</v>
      </c>
      <c r="I5" s="316">
        <v>82</v>
      </c>
      <c r="J5" s="316">
        <v>170</v>
      </c>
      <c r="K5" s="317">
        <v>107</v>
      </c>
    </row>
    <row r="6" spans="1:11" ht="18.75" x14ac:dyDescent="0.25">
      <c r="A6" s="315">
        <v>3</v>
      </c>
      <c r="B6" s="155" t="s">
        <v>80</v>
      </c>
      <c r="C6" s="155" t="s">
        <v>424</v>
      </c>
      <c r="D6" s="316">
        <v>475</v>
      </c>
      <c r="E6" s="316">
        <v>119</v>
      </c>
      <c r="F6" s="316">
        <v>86</v>
      </c>
      <c r="G6" s="316">
        <v>37</v>
      </c>
      <c r="H6" s="316">
        <v>319</v>
      </c>
      <c r="I6" s="316">
        <v>49</v>
      </c>
      <c r="J6" s="316">
        <v>170</v>
      </c>
      <c r="K6" s="317">
        <v>100</v>
      </c>
    </row>
    <row r="7" spans="1:11" ht="18.75" x14ac:dyDescent="0.25">
      <c r="A7" s="315">
        <v>4</v>
      </c>
      <c r="B7" s="155" t="s">
        <v>81</v>
      </c>
      <c r="C7" s="155" t="s">
        <v>424</v>
      </c>
      <c r="D7" s="316">
        <v>287</v>
      </c>
      <c r="E7" s="316">
        <v>77</v>
      </c>
      <c r="F7" s="316">
        <v>65</v>
      </c>
      <c r="G7" s="316">
        <v>25</v>
      </c>
      <c r="H7" s="316">
        <v>185</v>
      </c>
      <c r="I7" s="316">
        <v>39</v>
      </c>
      <c r="J7" s="316">
        <v>91</v>
      </c>
      <c r="K7" s="317">
        <v>55</v>
      </c>
    </row>
    <row r="8" spans="1:11" ht="18.75" x14ac:dyDescent="0.25">
      <c r="A8" s="315">
        <v>5</v>
      </c>
      <c r="B8" s="155" t="s">
        <v>82</v>
      </c>
      <c r="C8" s="155" t="s">
        <v>424</v>
      </c>
      <c r="D8" s="316">
        <v>229</v>
      </c>
      <c r="E8" s="316">
        <v>51</v>
      </c>
      <c r="F8" s="316">
        <v>42</v>
      </c>
      <c r="G8" s="316">
        <v>7</v>
      </c>
      <c r="H8" s="316">
        <v>171</v>
      </c>
      <c r="I8" s="316">
        <v>19</v>
      </c>
      <c r="J8" s="316">
        <v>88</v>
      </c>
      <c r="K8" s="317">
        <v>64</v>
      </c>
    </row>
    <row r="9" spans="1:11" ht="18.75" x14ac:dyDescent="0.25">
      <c r="A9" s="315">
        <v>1</v>
      </c>
      <c r="B9" s="155" t="s">
        <v>71</v>
      </c>
      <c r="C9" s="155" t="s">
        <v>424</v>
      </c>
      <c r="D9" s="316">
        <v>621</v>
      </c>
      <c r="E9" s="316">
        <v>51</v>
      </c>
      <c r="F9" s="316">
        <v>37</v>
      </c>
      <c r="G9" s="316">
        <v>36</v>
      </c>
      <c r="H9" s="316">
        <v>534</v>
      </c>
      <c r="I9" s="316">
        <v>68</v>
      </c>
      <c r="J9" s="316">
        <v>263</v>
      </c>
      <c r="K9" s="317">
        <v>203</v>
      </c>
    </row>
    <row r="10" spans="1:11" ht="18.75" x14ac:dyDescent="0.25">
      <c r="A10" s="315">
        <v>7</v>
      </c>
      <c r="B10" s="155" t="s">
        <v>75</v>
      </c>
      <c r="C10" s="155" t="s">
        <v>424</v>
      </c>
      <c r="D10" s="316">
        <v>160</v>
      </c>
      <c r="E10" s="316">
        <v>34</v>
      </c>
      <c r="F10" s="316">
        <v>26</v>
      </c>
      <c r="G10" s="316">
        <v>10</v>
      </c>
      <c r="H10" s="316">
        <v>116</v>
      </c>
      <c r="I10" s="316">
        <v>22</v>
      </c>
      <c r="J10" s="316">
        <v>59</v>
      </c>
      <c r="K10" s="317">
        <v>35</v>
      </c>
    </row>
    <row r="11" spans="1:11" ht="18.75" x14ac:dyDescent="0.25">
      <c r="A11" s="315">
        <v>8</v>
      </c>
      <c r="B11" s="155" t="s">
        <v>425</v>
      </c>
      <c r="C11" s="155" t="s">
        <v>425</v>
      </c>
      <c r="D11" s="316">
        <v>67</v>
      </c>
      <c r="E11" s="316">
        <v>30</v>
      </c>
      <c r="F11" s="316">
        <v>21</v>
      </c>
      <c r="G11" s="316">
        <v>1</v>
      </c>
      <c r="H11" s="316">
        <v>36</v>
      </c>
      <c r="I11" s="316">
        <v>6</v>
      </c>
      <c r="J11" s="316">
        <v>20</v>
      </c>
      <c r="K11" s="317">
        <v>10</v>
      </c>
    </row>
    <row r="12" spans="1:11" ht="18.75" x14ac:dyDescent="0.25">
      <c r="A12" s="315">
        <v>9</v>
      </c>
      <c r="B12" s="155" t="s">
        <v>94</v>
      </c>
      <c r="C12" s="155" t="s">
        <v>426</v>
      </c>
      <c r="D12" s="316">
        <v>71</v>
      </c>
      <c r="E12" s="316">
        <v>26</v>
      </c>
      <c r="F12" s="316">
        <v>20</v>
      </c>
      <c r="G12" s="316">
        <v>4</v>
      </c>
      <c r="H12" s="316">
        <v>41</v>
      </c>
      <c r="I12" s="316">
        <v>7</v>
      </c>
      <c r="J12" s="316">
        <v>28</v>
      </c>
      <c r="K12" s="317">
        <v>6</v>
      </c>
    </row>
    <row r="13" spans="1:11" ht="18.75" x14ac:dyDescent="0.25">
      <c r="A13" s="315">
        <v>10</v>
      </c>
      <c r="B13" s="155" t="s">
        <v>73</v>
      </c>
      <c r="C13" s="155" t="s">
        <v>424</v>
      </c>
      <c r="D13" s="316">
        <v>113</v>
      </c>
      <c r="E13" s="316">
        <v>23</v>
      </c>
      <c r="F13" s="316">
        <v>19</v>
      </c>
      <c r="G13" s="316">
        <v>19</v>
      </c>
      <c r="H13" s="316">
        <v>71</v>
      </c>
      <c r="I13" s="316">
        <v>18</v>
      </c>
      <c r="J13" s="316">
        <v>28</v>
      </c>
      <c r="K13" s="317">
        <v>25</v>
      </c>
    </row>
    <row r="14" spans="1:11" ht="18.75" x14ac:dyDescent="0.25">
      <c r="A14" s="315">
        <v>11</v>
      </c>
      <c r="B14" s="155" t="s">
        <v>190</v>
      </c>
      <c r="C14" s="155" t="s">
        <v>426</v>
      </c>
      <c r="D14" s="316">
        <v>71</v>
      </c>
      <c r="E14" s="316">
        <v>24</v>
      </c>
      <c r="F14" s="316">
        <v>17</v>
      </c>
      <c r="G14" s="316">
        <v>1</v>
      </c>
      <c r="H14" s="316">
        <v>46</v>
      </c>
      <c r="I14" s="316">
        <v>13</v>
      </c>
      <c r="J14" s="316">
        <v>22</v>
      </c>
      <c r="K14" s="317">
        <v>11</v>
      </c>
    </row>
    <row r="15" spans="1:11" ht="18.75" x14ac:dyDescent="0.25">
      <c r="A15" s="315">
        <v>13</v>
      </c>
      <c r="B15" s="155" t="s">
        <v>77</v>
      </c>
      <c r="C15" s="155" t="s">
        <v>424</v>
      </c>
      <c r="D15" s="316">
        <v>63</v>
      </c>
      <c r="E15" s="316">
        <v>19</v>
      </c>
      <c r="F15" s="316">
        <v>14</v>
      </c>
      <c r="G15" s="316">
        <v>4</v>
      </c>
      <c r="H15" s="316">
        <v>40</v>
      </c>
      <c r="I15" s="316">
        <v>7</v>
      </c>
      <c r="J15" s="316">
        <v>21</v>
      </c>
      <c r="K15" s="317">
        <v>12</v>
      </c>
    </row>
    <row r="16" spans="1:11" ht="18.75" x14ac:dyDescent="0.25">
      <c r="A16" s="315">
        <v>12</v>
      </c>
      <c r="B16" s="159" t="s">
        <v>78</v>
      </c>
      <c r="C16" s="159" t="s">
        <v>424</v>
      </c>
      <c r="D16" s="316">
        <v>37</v>
      </c>
      <c r="E16" s="316">
        <v>17</v>
      </c>
      <c r="F16" s="316">
        <v>14</v>
      </c>
      <c r="G16" s="316">
        <v>1</v>
      </c>
      <c r="H16" s="316">
        <v>19</v>
      </c>
      <c r="I16" s="316">
        <v>4</v>
      </c>
      <c r="J16" s="316">
        <v>9</v>
      </c>
      <c r="K16" s="317">
        <v>6</v>
      </c>
    </row>
    <row r="17" spans="1:11" ht="18.75" x14ac:dyDescent="0.25">
      <c r="A17" s="315">
        <v>14</v>
      </c>
      <c r="B17" s="155" t="s">
        <v>92</v>
      </c>
      <c r="C17" s="155" t="s">
        <v>426</v>
      </c>
      <c r="D17" s="316">
        <v>66</v>
      </c>
      <c r="E17" s="316">
        <v>18</v>
      </c>
      <c r="F17" s="316">
        <v>13</v>
      </c>
      <c r="G17" s="316">
        <v>3</v>
      </c>
      <c r="H17" s="316">
        <v>45</v>
      </c>
      <c r="I17" s="316">
        <v>8</v>
      </c>
      <c r="J17" s="316">
        <v>16</v>
      </c>
      <c r="K17" s="317">
        <v>21</v>
      </c>
    </row>
    <row r="18" spans="1:11" ht="18.75" x14ac:dyDescent="0.25">
      <c r="A18" s="315">
        <v>15</v>
      </c>
      <c r="B18" s="155" t="s">
        <v>192</v>
      </c>
      <c r="C18" s="155" t="s">
        <v>426</v>
      </c>
      <c r="D18" s="316">
        <v>43</v>
      </c>
      <c r="E18" s="316">
        <v>19</v>
      </c>
      <c r="F18" s="316">
        <v>10</v>
      </c>
      <c r="G18" s="316">
        <v>0</v>
      </c>
      <c r="H18" s="316">
        <v>24</v>
      </c>
      <c r="I18" s="316">
        <v>6</v>
      </c>
      <c r="J18" s="316">
        <v>6</v>
      </c>
      <c r="K18" s="317">
        <v>12</v>
      </c>
    </row>
    <row r="19" spans="1:11" ht="18.75" x14ac:dyDescent="0.25">
      <c r="A19" s="315">
        <v>16</v>
      </c>
      <c r="B19" s="155" t="s">
        <v>76</v>
      </c>
      <c r="C19" s="155" t="s">
        <v>424</v>
      </c>
      <c r="D19" s="316">
        <v>71</v>
      </c>
      <c r="E19" s="316">
        <v>8</v>
      </c>
      <c r="F19" s="316">
        <v>6</v>
      </c>
      <c r="G19" s="316">
        <v>3</v>
      </c>
      <c r="H19" s="316">
        <v>60</v>
      </c>
      <c r="I19" s="316">
        <v>9</v>
      </c>
      <c r="J19" s="316">
        <v>33</v>
      </c>
      <c r="K19" s="317">
        <v>18</v>
      </c>
    </row>
    <row r="20" spans="1:11" ht="18.75" x14ac:dyDescent="0.25">
      <c r="A20" s="315">
        <v>17</v>
      </c>
      <c r="B20" s="155" t="s">
        <v>74</v>
      </c>
      <c r="C20" s="155" t="s">
        <v>424</v>
      </c>
      <c r="D20" s="316">
        <v>22</v>
      </c>
      <c r="E20" s="316">
        <v>4</v>
      </c>
      <c r="F20" s="316">
        <v>4</v>
      </c>
      <c r="G20" s="316">
        <v>3</v>
      </c>
      <c r="H20" s="316">
        <v>15</v>
      </c>
      <c r="I20" s="316">
        <v>5</v>
      </c>
      <c r="J20" s="316">
        <v>7</v>
      </c>
      <c r="K20" s="317">
        <v>3</v>
      </c>
    </row>
    <row r="21" spans="1:11" ht="18.75" x14ac:dyDescent="0.25">
      <c r="A21" s="315">
        <v>19</v>
      </c>
      <c r="B21" s="155" t="s">
        <v>194</v>
      </c>
      <c r="C21" s="155" t="s">
        <v>427</v>
      </c>
      <c r="D21" s="316">
        <v>51</v>
      </c>
      <c r="E21" s="316">
        <v>3</v>
      </c>
      <c r="F21" s="316">
        <v>3</v>
      </c>
      <c r="G21" s="316">
        <v>0</v>
      </c>
      <c r="H21" s="316">
        <v>48</v>
      </c>
      <c r="I21" s="316">
        <v>8</v>
      </c>
      <c r="J21" s="316">
        <v>26</v>
      </c>
      <c r="K21" s="317">
        <v>14</v>
      </c>
    </row>
    <row r="22" spans="1:11" ht="18.75" x14ac:dyDescent="0.25">
      <c r="A22" s="315">
        <v>18</v>
      </c>
      <c r="B22" s="155" t="s">
        <v>193</v>
      </c>
      <c r="C22" s="155" t="s">
        <v>426</v>
      </c>
      <c r="D22" s="316">
        <v>10</v>
      </c>
      <c r="E22" s="316">
        <v>3</v>
      </c>
      <c r="F22" s="316">
        <v>3</v>
      </c>
      <c r="G22" s="316">
        <v>0</v>
      </c>
      <c r="H22" s="316">
        <v>7</v>
      </c>
      <c r="I22" s="316">
        <v>0</v>
      </c>
      <c r="J22" s="316">
        <v>4</v>
      </c>
      <c r="K22" s="317">
        <v>3</v>
      </c>
    </row>
    <row r="23" spans="1:11" ht="18.75" x14ac:dyDescent="0.25">
      <c r="A23" s="315">
        <v>21</v>
      </c>
      <c r="B23" s="155" t="s">
        <v>105</v>
      </c>
      <c r="C23" s="155" t="s">
        <v>426</v>
      </c>
      <c r="D23" s="316">
        <v>11</v>
      </c>
      <c r="E23" s="316">
        <v>5</v>
      </c>
      <c r="F23" s="316">
        <v>2</v>
      </c>
      <c r="G23" s="316">
        <v>0</v>
      </c>
      <c r="H23" s="316">
        <v>6</v>
      </c>
      <c r="I23" s="316">
        <v>0</v>
      </c>
      <c r="J23" s="316">
        <v>2</v>
      </c>
      <c r="K23" s="317">
        <v>4</v>
      </c>
    </row>
    <row r="24" spans="1:11" ht="18.75" x14ac:dyDescent="0.25">
      <c r="A24" s="315">
        <v>20</v>
      </c>
      <c r="B24" s="155" t="s">
        <v>196</v>
      </c>
      <c r="C24" s="155" t="s">
        <v>427</v>
      </c>
      <c r="D24" s="316">
        <v>3</v>
      </c>
      <c r="E24" s="316">
        <v>2</v>
      </c>
      <c r="F24" s="316">
        <v>2</v>
      </c>
      <c r="G24" s="316">
        <v>0</v>
      </c>
      <c r="H24" s="316">
        <v>1</v>
      </c>
      <c r="I24" s="316">
        <v>0</v>
      </c>
      <c r="J24" s="316">
        <v>1</v>
      </c>
      <c r="K24" s="317">
        <v>0</v>
      </c>
    </row>
    <row r="25" spans="1:11" ht="18.75" x14ac:dyDescent="0.25">
      <c r="A25" s="315">
        <v>24</v>
      </c>
      <c r="B25" s="155" t="s">
        <v>79</v>
      </c>
      <c r="C25" s="155" t="s">
        <v>424</v>
      </c>
      <c r="D25" s="316">
        <v>11</v>
      </c>
      <c r="E25" s="316">
        <v>2</v>
      </c>
      <c r="F25" s="316">
        <v>1</v>
      </c>
      <c r="G25" s="316">
        <v>1</v>
      </c>
      <c r="H25" s="316">
        <v>8</v>
      </c>
      <c r="I25" s="316">
        <v>2</v>
      </c>
      <c r="J25" s="316">
        <v>3</v>
      </c>
      <c r="K25" s="317">
        <v>3</v>
      </c>
    </row>
    <row r="26" spans="1:11" ht="18.75" x14ac:dyDescent="0.25">
      <c r="A26" s="315">
        <v>23</v>
      </c>
      <c r="B26" s="155" t="s">
        <v>189</v>
      </c>
      <c r="C26" s="155" t="s">
        <v>426</v>
      </c>
      <c r="D26" s="316">
        <v>9</v>
      </c>
      <c r="E26" s="316">
        <v>1</v>
      </c>
      <c r="F26" s="316">
        <v>1</v>
      </c>
      <c r="G26" s="316">
        <v>0</v>
      </c>
      <c r="H26" s="316">
        <v>8</v>
      </c>
      <c r="I26" s="316">
        <v>2</v>
      </c>
      <c r="J26" s="316">
        <v>6</v>
      </c>
      <c r="K26" s="317">
        <v>0</v>
      </c>
    </row>
    <row r="27" spans="1:11" ht="18.75" x14ac:dyDescent="0.25">
      <c r="A27" s="315">
        <v>22</v>
      </c>
      <c r="B27" s="155" t="s">
        <v>199</v>
      </c>
      <c r="C27" s="155" t="s">
        <v>426</v>
      </c>
      <c r="D27" s="316">
        <v>5</v>
      </c>
      <c r="E27" s="316">
        <v>1</v>
      </c>
      <c r="F27" s="316">
        <v>1</v>
      </c>
      <c r="G27" s="316">
        <v>0</v>
      </c>
      <c r="H27" s="316">
        <v>4</v>
      </c>
      <c r="I27" s="316">
        <v>0</v>
      </c>
      <c r="J27" s="316">
        <v>3</v>
      </c>
      <c r="K27" s="317">
        <v>1</v>
      </c>
    </row>
    <row r="28" spans="1:11" ht="18.75" x14ac:dyDescent="0.25">
      <c r="A28" s="315">
        <v>25</v>
      </c>
      <c r="B28" s="155" t="s">
        <v>85</v>
      </c>
      <c r="C28" s="155" t="s">
        <v>426</v>
      </c>
      <c r="D28" s="316">
        <v>24</v>
      </c>
      <c r="E28" s="316">
        <v>1</v>
      </c>
      <c r="F28" s="316">
        <v>0</v>
      </c>
      <c r="G28" s="316">
        <v>0</v>
      </c>
      <c r="H28" s="316">
        <v>23</v>
      </c>
      <c r="I28" s="316">
        <v>2</v>
      </c>
      <c r="J28" s="316">
        <v>9</v>
      </c>
      <c r="K28" s="317">
        <v>12</v>
      </c>
    </row>
    <row r="29" spans="1:11" ht="18.75" x14ac:dyDescent="0.25">
      <c r="A29" s="315">
        <v>28</v>
      </c>
      <c r="B29" s="155" t="s">
        <v>428</v>
      </c>
      <c r="C29" s="150" t="s">
        <v>428</v>
      </c>
      <c r="D29" s="316">
        <v>2</v>
      </c>
      <c r="E29" s="316">
        <v>0</v>
      </c>
      <c r="F29" s="316">
        <v>0</v>
      </c>
      <c r="G29" s="316">
        <v>0</v>
      </c>
      <c r="H29" s="316">
        <v>2</v>
      </c>
      <c r="I29" s="316">
        <v>2</v>
      </c>
      <c r="J29" s="316">
        <v>0</v>
      </c>
      <c r="K29" s="317">
        <v>0</v>
      </c>
    </row>
    <row r="30" spans="1:11" ht="18.75" x14ac:dyDescent="0.25">
      <c r="A30" s="315">
        <v>31</v>
      </c>
      <c r="B30" s="155" t="s">
        <v>429</v>
      </c>
      <c r="C30" s="155" t="s">
        <v>427</v>
      </c>
      <c r="D30" s="316">
        <v>2</v>
      </c>
      <c r="E30" s="316">
        <v>0</v>
      </c>
      <c r="F30" s="316">
        <v>0</v>
      </c>
      <c r="G30" s="316">
        <v>0</v>
      </c>
      <c r="H30" s="316">
        <v>2</v>
      </c>
      <c r="I30" s="316">
        <v>0</v>
      </c>
      <c r="J30" s="316">
        <v>1</v>
      </c>
      <c r="K30" s="317">
        <v>1</v>
      </c>
    </row>
    <row r="31" spans="1:11" ht="18.75" x14ac:dyDescent="0.25">
      <c r="A31" s="315">
        <v>26</v>
      </c>
      <c r="B31" s="155" t="s">
        <v>96</v>
      </c>
      <c r="C31" s="155" t="s">
        <v>426</v>
      </c>
      <c r="D31" s="316">
        <v>1</v>
      </c>
      <c r="E31" s="316">
        <v>0</v>
      </c>
      <c r="F31" s="316">
        <v>0</v>
      </c>
      <c r="G31" s="316">
        <v>0</v>
      </c>
      <c r="H31" s="316">
        <v>1</v>
      </c>
      <c r="I31" s="316">
        <v>0</v>
      </c>
      <c r="J31" s="316">
        <v>0</v>
      </c>
      <c r="K31" s="317">
        <v>1</v>
      </c>
    </row>
    <row r="32" spans="1:11" ht="18.75" x14ac:dyDescent="0.25">
      <c r="A32" s="315">
        <v>27</v>
      </c>
      <c r="B32" s="159" t="s">
        <v>191</v>
      </c>
      <c r="C32" s="159" t="s">
        <v>426</v>
      </c>
      <c r="D32" s="316">
        <v>1</v>
      </c>
      <c r="E32" s="316">
        <v>0</v>
      </c>
      <c r="F32" s="316">
        <v>0</v>
      </c>
      <c r="G32" s="316">
        <v>0</v>
      </c>
      <c r="H32" s="316">
        <v>1</v>
      </c>
      <c r="I32" s="316">
        <v>1</v>
      </c>
      <c r="J32" s="316">
        <v>0</v>
      </c>
      <c r="K32" s="317">
        <v>0</v>
      </c>
    </row>
    <row r="33" spans="1:11" ht="18.75" x14ac:dyDescent="0.25">
      <c r="A33" s="315">
        <v>29</v>
      </c>
      <c r="B33" s="155" t="s">
        <v>117</v>
      </c>
      <c r="C33" s="155" t="s">
        <v>430</v>
      </c>
      <c r="D33" s="316">
        <v>1</v>
      </c>
      <c r="E33" s="316">
        <v>0</v>
      </c>
      <c r="F33" s="316">
        <v>0</v>
      </c>
      <c r="G33" s="316">
        <v>0</v>
      </c>
      <c r="H33" s="316">
        <v>1</v>
      </c>
      <c r="I33" s="316">
        <v>0</v>
      </c>
      <c r="J33" s="316">
        <v>0</v>
      </c>
      <c r="K33" s="317">
        <v>1</v>
      </c>
    </row>
    <row r="34" spans="1:11" ht="19.5" thickBot="1" x14ac:dyDescent="0.3">
      <c r="A34" s="318">
        <v>30</v>
      </c>
      <c r="B34" s="159" t="s">
        <v>195</v>
      </c>
      <c r="C34" s="159" t="s">
        <v>427</v>
      </c>
      <c r="D34" s="319">
        <v>1</v>
      </c>
      <c r="E34" s="319">
        <v>0</v>
      </c>
      <c r="F34" s="319">
        <v>0</v>
      </c>
      <c r="G34" s="319">
        <v>0</v>
      </c>
      <c r="H34" s="319">
        <v>1</v>
      </c>
      <c r="I34" s="316">
        <v>0</v>
      </c>
      <c r="J34" s="316">
        <v>1</v>
      </c>
      <c r="K34" s="317">
        <v>0</v>
      </c>
    </row>
    <row r="35" spans="1:11" ht="19.5" thickBot="1" x14ac:dyDescent="0.35">
      <c r="A35" s="320" t="s">
        <v>413</v>
      </c>
      <c r="B35" s="321"/>
      <c r="C35" s="322"/>
      <c r="D35" s="323">
        <f t="shared" ref="D35:K35" si="0">SUM(D4:D34)</f>
        <v>3558</v>
      </c>
      <c r="E35" s="323">
        <f t="shared" si="0"/>
        <v>806</v>
      </c>
      <c r="F35" s="323">
        <f t="shared" si="0"/>
        <v>635</v>
      </c>
      <c r="G35" s="323">
        <f t="shared" si="0"/>
        <v>296</v>
      </c>
      <c r="H35" s="323">
        <f t="shared" si="0"/>
        <v>2456</v>
      </c>
      <c r="I35" s="323">
        <f t="shared" si="0"/>
        <v>445</v>
      </c>
      <c r="J35" s="323">
        <f t="shared" si="0"/>
        <v>1239</v>
      </c>
      <c r="K35" s="324">
        <f t="shared" si="0"/>
        <v>772</v>
      </c>
    </row>
  </sheetData>
  <mergeCells count="11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K2"/>
    <mergeCell ref="A35:B3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46E39-577E-4A8E-990C-CA21CA1D35A5}">
  <dimension ref="A1:K46"/>
  <sheetViews>
    <sheetView workbookViewId="0">
      <selection activeCell="J27" sqref="J27"/>
    </sheetView>
  </sheetViews>
  <sheetFormatPr defaultRowHeight="15" x14ac:dyDescent="0.25"/>
  <cols>
    <col min="1" max="1" width="8" bestFit="1" customWidth="1"/>
    <col min="2" max="2" width="30.140625" bestFit="1" customWidth="1"/>
    <col min="3" max="3" width="8.5703125" bestFit="1" customWidth="1"/>
    <col min="4" max="4" width="16.42578125" customWidth="1"/>
    <col min="5" max="5" width="15.5703125" customWidth="1"/>
    <col min="6" max="6" width="15.7109375" customWidth="1"/>
    <col min="7" max="7" width="15.28515625" customWidth="1"/>
    <col min="8" max="8" width="13.5703125" customWidth="1"/>
    <col min="9" max="11" width="11.140625" bestFit="1" customWidth="1"/>
  </cols>
  <sheetData>
    <row r="1" spans="1:11" ht="24" thickBot="1" x14ac:dyDescent="0.4">
      <c r="A1" s="325" t="s">
        <v>431</v>
      </c>
      <c r="B1" s="326"/>
      <c r="C1" s="326"/>
      <c r="D1" s="326"/>
      <c r="E1" s="326"/>
      <c r="F1" s="326"/>
      <c r="G1" s="326"/>
      <c r="H1" s="326"/>
      <c r="I1" s="326"/>
      <c r="J1" s="326"/>
      <c r="K1" s="327"/>
    </row>
    <row r="2" spans="1:11" ht="18.75" x14ac:dyDescent="0.3">
      <c r="A2" s="200" t="s">
        <v>253</v>
      </c>
      <c r="B2" s="202" t="s">
        <v>432</v>
      </c>
      <c r="C2" s="202" t="s">
        <v>433</v>
      </c>
      <c r="D2" s="202" t="s">
        <v>434</v>
      </c>
      <c r="E2" s="202" t="s">
        <v>435</v>
      </c>
      <c r="F2" s="202" t="s">
        <v>436</v>
      </c>
      <c r="G2" s="202" t="s">
        <v>421</v>
      </c>
      <c r="H2" s="202" t="s">
        <v>437</v>
      </c>
      <c r="I2" s="328" t="s">
        <v>438</v>
      </c>
      <c r="J2" s="328"/>
      <c r="K2" s="329"/>
    </row>
    <row r="3" spans="1:11" ht="19.5" thickBot="1" x14ac:dyDescent="0.3">
      <c r="A3" s="201"/>
      <c r="B3" s="203"/>
      <c r="C3" s="203"/>
      <c r="D3" s="203"/>
      <c r="E3" s="203"/>
      <c r="F3" s="203"/>
      <c r="G3" s="203"/>
      <c r="H3" s="203"/>
      <c r="I3" s="330" t="s">
        <v>143</v>
      </c>
      <c r="J3" s="330" t="s">
        <v>144</v>
      </c>
      <c r="K3" s="331" t="s">
        <v>145</v>
      </c>
    </row>
    <row r="4" spans="1:11" ht="21" x14ac:dyDescent="0.25">
      <c r="A4" s="332">
        <v>1</v>
      </c>
      <c r="B4" s="333" t="s">
        <v>175</v>
      </c>
      <c r="C4" s="334">
        <v>145</v>
      </c>
      <c r="D4" s="334">
        <v>110</v>
      </c>
      <c r="E4" s="334">
        <v>11</v>
      </c>
      <c r="F4" s="334">
        <v>10</v>
      </c>
      <c r="G4" s="334">
        <v>3</v>
      </c>
      <c r="H4" s="334">
        <v>96</v>
      </c>
      <c r="I4" s="334">
        <v>22</v>
      </c>
      <c r="J4" s="334">
        <v>31</v>
      </c>
      <c r="K4" s="335">
        <v>33</v>
      </c>
    </row>
    <row r="5" spans="1:11" ht="21" x14ac:dyDescent="0.25">
      <c r="A5" s="336">
        <v>2</v>
      </c>
      <c r="B5" s="337" t="s">
        <v>154</v>
      </c>
      <c r="C5" s="338">
        <v>117</v>
      </c>
      <c r="D5" s="338">
        <v>94</v>
      </c>
      <c r="E5" s="338">
        <v>22</v>
      </c>
      <c r="F5" s="338">
        <v>15</v>
      </c>
      <c r="G5" s="338">
        <v>19</v>
      </c>
      <c r="H5" s="338">
        <v>53</v>
      </c>
      <c r="I5" s="338">
        <v>0</v>
      </c>
      <c r="J5" s="338">
        <v>23</v>
      </c>
      <c r="K5" s="339">
        <v>16</v>
      </c>
    </row>
    <row r="6" spans="1:11" ht="21" x14ac:dyDescent="0.25">
      <c r="A6" s="332">
        <v>3</v>
      </c>
      <c r="B6" s="337" t="s">
        <v>439</v>
      </c>
      <c r="C6" s="338">
        <v>23</v>
      </c>
      <c r="D6" s="338">
        <v>12</v>
      </c>
      <c r="E6" s="338">
        <v>0</v>
      </c>
      <c r="F6" s="338">
        <v>0</v>
      </c>
      <c r="G6" s="338">
        <v>0</v>
      </c>
      <c r="H6" s="338">
        <v>12</v>
      </c>
      <c r="I6" s="338">
        <v>1</v>
      </c>
      <c r="J6" s="338">
        <v>9</v>
      </c>
      <c r="K6" s="339">
        <v>0</v>
      </c>
    </row>
    <row r="7" spans="1:11" ht="21" x14ac:dyDescent="0.25">
      <c r="A7" s="336">
        <v>4</v>
      </c>
      <c r="B7" s="337" t="s">
        <v>168</v>
      </c>
      <c r="C7" s="338">
        <v>115</v>
      </c>
      <c r="D7" s="338">
        <v>69</v>
      </c>
      <c r="E7" s="338">
        <v>20</v>
      </c>
      <c r="F7" s="338">
        <v>13</v>
      </c>
      <c r="G7" s="338">
        <v>5</v>
      </c>
      <c r="H7" s="338">
        <v>44</v>
      </c>
      <c r="I7" s="338">
        <v>16</v>
      </c>
      <c r="J7" s="338">
        <v>13</v>
      </c>
      <c r="K7" s="339">
        <v>11</v>
      </c>
    </row>
    <row r="8" spans="1:11" ht="21" x14ac:dyDescent="0.25">
      <c r="A8" s="332">
        <v>5</v>
      </c>
      <c r="B8" s="337" t="s">
        <v>171</v>
      </c>
      <c r="C8" s="338">
        <v>36</v>
      </c>
      <c r="D8" s="338">
        <v>25</v>
      </c>
      <c r="E8" s="338">
        <v>3</v>
      </c>
      <c r="F8" s="338">
        <v>1</v>
      </c>
      <c r="G8" s="338">
        <v>2</v>
      </c>
      <c r="H8" s="338">
        <v>20</v>
      </c>
      <c r="I8" s="338">
        <v>0</v>
      </c>
      <c r="J8" s="338">
        <v>7</v>
      </c>
      <c r="K8" s="339">
        <v>4</v>
      </c>
    </row>
    <row r="9" spans="1:11" ht="21" x14ac:dyDescent="0.25">
      <c r="A9" s="336">
        <v>6</v>
      </c>
      <c r="B9" s="337" t="s">
        <v>166</v>
      </c>
      <c r="C9" s="338">
        <v>96</v>
      </c>
      <c r="D9" s="338">
        <v>54</v>
      </c>
      <c r="E9" s="338">
        <v>9</v>
      </c>
      <c r="F9" s="338">
        <v>8</v>
      </c>
      <c r="G9" s="338">
        <v>5</v>
      </c>
      <c r="H9" s="338">
        <v>40</v>
      </c>
      <c r="I9" s="338">
        <v>0</v>
      </c>
      <c r="J9" s="338">
        <v>28</v>
      </c>
      <c r="K9" s="339">
        <v>10</v>
      </c>
    </row>
    <row r="10" spans="1:11" ht="21" x14ac:dyDescent="0.25">
      <c r="A10" s="332">
        <v>7</v>
      </c>
      <c r="B10" s="337" t="s">
        <v>183</v>
      </c>
      <c r="C10" s="338">
        <v>28</v>
      </c>
      <c r="D10" s="338">
        <v>6</v>
      </c>
      <c r="E10" s="338">
        <v>2</v>
      </c>
      <c r="F10" s="338">
        <v>2</v>
      </c>
      <c r="G10" s="338">
        <v>2</v>
      </c>
      <c r="H10" s="338">
        <v>2</v>
      </c>
      <c r="I10" s="338">
        <v>0</v>
      </c>
      <c r="J10" s="338">
        <v>2</v>
      </c>
      <c r="K10" s="339">
        <v>0</v>
      </c>
    </row>
    <row r="11" spans="1:11" ht="21" x14ac:dyDescent="0.25">
      <c r="A11" s="336">
        <v>8</v>
      </c>
      <c r="B11" s="337" t="s">
        <v>180</v>
      </c>
      <c r="C11" s="338">
        <v>100</v>
      </c>
      <c r="D11" s="338">
        <v>80</v>
      </c>
      <c r="E11" s="338">
        <v>22</v>
      </c>
      <c r="F11" s="338">
        <v>16</v>
      </c>
      <c r="G11" s="338">
        <v>9</v>
      </c>
      <c r="H11" s="338">
        <v>49</v>
      </c>
      <c r="I11" s="338">
        <v>1</v>
      </c>
      <c r="J11" s="338">
        <v>23</v>
      </c>
      <c r="K11" s="339">
        <v>13</v>
      </c>
    </row>
    <row r="12" spans="1:11" ht="21" x14ac:dyDescent="0.25">
      <c r="A12" s="332">
        <v>9</v>
      </c>
      <c r="B12" s="337" t="s">
        <v>172</v>
      </c>
      <c r="C12" s="338">
        <v>101</v>
      </c>
      <c r="D12" s="338">
        <v>69</v>
      </c>
      <c r="E12" s="338">
        <v>18</v>
      </c>
      <c r="F12" s="338">
        <v>15</v>
      </c>
      <c r="G12" s="338">
        <v>5</v>
      </c>
      <c r="H12" s="338">
        <v>46</v>
      </c>
      <c r="I12" s="338">
        <v>1</v>
      </c>
      <c r="J12" s="338">
        <v>17</v>
      </c>
      <c r="K12" s="339">
        <v>12</v>
      </c>
    </row>
    <row r="13" spans="1:11" ht="21" x14ac:dyDescent="0.25">
      <c r="A13" s="336">
        <v>10</v>
      </c>
      <c r="B13" s="337" t="s">
        <v>440</v>
      </c>
      <c r="C13" s="338">
        <v>14</v>
      </c>
      <c r="D13" s="338">
        <v>12</v>
      </c>
      <c r="E13" s="338">
        <v>2</v>
      </c>
      <c r="F13" s="338">
        <v>2</v>
      </c>
      <c r="G13" s="338">
        <v>0</v>
      </c>
      <c r="H13" s="338">
        <v>10</v>
      </c>
      <c r="I13" s="338">
        <v>6</v>
      </c>
      <c r="J13" s="338">
        <v>2</v>
      </c>
      <c r="K13" s="339">
        <v>2</v>
      </c>
    </row>
    <row r="14" spans="1:11" ht="21" x14ac:dyDescent="0.25">
      <c r="A14" s="332">
        <v>11</v>
      </c>
      <c r="B14" s="337" t="s">
        <v>169</v>
      </c>
      <c r="C14" s="338">
        <v>253</v>
      </c>
      <c r="D14" s="338">
        <v>137</v>
      </c>
      <c r="E14" s="338">
        <v>20</v>
      </c>
      <c r="F14" s="338">
        <v>13</v>
      </c>
      <c r="G14" s="338">
        <v>6</v>
      </c>
      <c r="H14" s="338">
        <v>111</v>
      </c>
      <c r="I14" s="338">
        <v>44</v>
      </c>
      <c r="J14" s="338">
        <v>27</v>
      </c>
      <c r="K14" s="339">
        <v>36</v>
      </c>
    </row>
    <row r="15" spans="1:11" ht="21" x14ac:dyDescent="0.25">
      <c r="A15" s="336">
        <v>12</v>
      </c>
      <c r="B15" s="337" t="s">
        <v>163</v>
      </c>
      <c r="C15" s="338">
        <v>53</v>
      </c>
      <c r="D15" s="338">
        <v>30</v>
      </c>
      <c r="E15" s="338">
        <v>10</v>
      </c>
      <c r="F15" s="338">
        <v>9</v>
      </c>
      <c r="G15" s="338">
        <v>4</v>
      </c>
      <c r="H15" s="338">
        <v>16</v>
      </c>
      <c r="I15" s="338">
        <v>1</v>
      </c>
      <c r="J15" s="338">
        <v>9</v>
      </c>
      <c r="K15" s="339">
        <v>4</v>
      </c>
    </row>
    <row r="16" spans="1:11" ht="21" x14ac:dyDescent="0.25">
      <c r="A16" s="332">
        <v>13</v>
      </c>
      <c r="B16" s="337" t="s">
        <v>441</v>
      </c>
      <c r="C16" s="338">
        <v>101</v>
      </c>
      <c r="D16" s="338">
        <v>69</v>
      </c>
      <c r="E16" s="338">
        <v>18</v>
      </c>
      <c r="F16" s="338">
        <v>14</v>
      </c>
      <c r="G16" s="338">
        <v>7</v>
      </c>
      <c r="H16" s="338">
        <v>44</v>
      </c>
      <c r="I16" s="338">
        <v>15</v>
      </c>
      <c r="J16" s="338">
        <v>24</v>
      </c>
      <c r="K16" s="339">
        <v>4</v>
      </c>
    </row>
    <row r="17" spans="1:11" ht="21" x14ac:dyDescent="0.25">
      <c r="A17" s="336">
        <v>14</v>
      </c>
      <c r="B17" s="337" t="s">
        <v>162</v>
      </c>
      <c r="C17" s="338">
        <v>224</v>
      </c>
      <c r="D17" s="338">
        <v>171</v>
      </c>
      <c r="E17" s="338">
        <v>18</v>
      </c>
      <c r="F17" s="338">
        <v>14</v>
      </c>
      <c r="G17" s="338">
        <v>17</v>
      </c>
      <c r="H17" s="338">
        <v>136</v>
      </c>
      <c r="I17" s="338">
        <v>66</v>
      </c>
      <c r="J17" s="338">
        <v>45</v>
      </c>
      <c r="K17" s="339">
        <v>18</v>
      </c>
    </row>
    <row r="18" spans="1:11" ht="21" x14ac:dyDescent="0.25">
      <c r="A18" s="332">
        <v>15</v>
      </c>
      <c r="B18" s="337" t="s">
        <v>150</v>
      </c>
      <c r="C18" s="338">
        <v>164</v>
      </c>
      <c r="D18" s="338">
        <v>138</v>
      </c>
      <c r="E18" s="338">
        <v>33</v>
      </c>
      <c r="F18" s="338">
        <v>28</v>
      </c>
      <c r="G18" s="338">
        <v>14</v>
      </c>
      <c r="H18" s="338">
        <v>91</v>
      </c>
      <c r="I18" s="338">
        <v>14</v>
      </c>
      <c r="J18" s="338">
        <v>39</v>
      </c>
      <c r="K18" s="339">
        <v>14</v>
      </c>
    </row>
    <row r="19" spans="1:11" ht="21" x14ac:dyDescent="0.25">
      <c r="A19" s="336">
        <v>16</v>
      </c>
      <c r="B19" s="337" t="s">
        <v>176</v>
      </c>
      <c r="C19" s="338">
        <v>36</v>
      </c>
      <c r="D19" s="338">
        <v>20</v>
      </c>
      <c r="E19" s="338">
        <v>1</v>
      </c>
      <c r="F19" s="338">
        <v>1</v>
      </c>
      <c r="G19" s="338">
        <v>3</v>
      </c>
      <c r="H19" s="338">
        <v>16</v>
      </c>
      <c r="I19" s="338">
        <v>5</v>
      </c>
      <c r="J19" s="338">
        <v>7</v>
      </c>
      <c r="K19" s="339">
        <v>0</v>
      </c>
    </row>
    <row r="20" spans="1:11" ht="21" x14ac:dyDescent="0.25">
      <c r="A20" s="332">
        <v>17</v>
      </c>
      <c r="B20" s="337" t="s">
        <v>149</v>
      </c>
      <c r="C20" s="338">
        <v>29</v>
      </c>
      <c r="D20" s="338">
        <v>21</v>
      </c>
      <c r="E20" s="338">
        <v>3</v>
      </c>
      <c r="F20" s="338">
        <v>3</v>
      </c>
      <c r="G20" s="338">
        <v>1</v>
      </c>
      <c r="H20" s="338">
        <v>17</v>
      </c>
      <c r="I20" s="338">
        <v>1</v>
      </c>
      <c r="J20" s="338">
        <v>9</v>
      </c>
      <c r="K20" s="339">
        <v>1</v>
      </c>
    </row>
    <row r="21" spans="1:11" ht="21" x14ac:dyDescent="0.25">
      <c r="A21" s="336">
        <v>18</v>
      </c>
      <c r="B21" s="337" t="s">
        <v>184</v>
      </c>
      <c r="C21" s="338">
        <v>59</v>
      </c>
      <c r="D21" s="338">
        <v>48</v>
      </c>
      <c r="E21" s="338">
        <v>4</v>
      </c>
      <c r="F21" s="338">
        <v>2</v>
      </c>
      <c r="G21" s="338">
        <v>4</v>
      </c>
      <c r="H21" s="338">
        <v>40</v>
      </c>
      <c r="I21" s="338">
        <v>2</v>
      </c>
      <c r="J21" s="338">
        <v>23</v>
      </c>
      <c r="K21" s="339">
        <v>10</v>
      </c>
    </row>
    <row r="22" spans="1:11" ht="21" x14ac:dyDescent="0.25">
      <c r="A22" s="332">
        <v>19</v>
      </c>
      <c r="B22" s="337" t="s">
        <v>155</v>
      </c>
      <c r="C22" s="338">
        <v>33</v>
      </c>
      <c r="D22" s="338">
        <v>20</v>
      </c>
      <c r="E22" s="338">
        <v>1</v>
      </c>
      <c r="F22" s="338">
        <v>1</v>
      </c>
      <c r="G22" s="338">
        <v>4</v>
      </c>
      <c r="H22" s="338">
        <v>15</v>
      </c>
      <c r="I22" s="338">
        <v>3</v>
      </c>
      <c r="J22" s="338">
        <v>5</v>
      </c>
      <c r="K22" s="339">
        <v>5</v>
      </c>
    </row>
    <row r="23" spans="1:11" ht="21" x14ac:dyDescent="0.25">
      <c r="A23" s="336">
        <v>20</v>
      </c>
      <c r="B23" s="337" t="s">
        <v>174</v>
      </c>
      <c r="C23" s="338">
        <v>83</v>
      </c>
      <c r="D23" s="338">
        <v>53</v>
      </c>
      <c r="E23" s="338">
        <v>6</v>
      </c>
      <c r="F23" s="338">
        <v>4</v>
      </c>
      <c r="G23" s="338">
        <v>4</v>
      </c>
      <c r="H23" s="338">
        <v>43</v>
      </c>
      <c r="I23" s="338">
        <v>14</v>
      </c>
      <c r="J23" s="338">
        <v>21</v>
      </c>
      <c r="K23" s="339">
        <v>8</v>
      </c>
    </row>
    <row r="24" spans="1:11" ht="21" x14ac:dyDescent="0.25">
      <c r="A24" s="332">
        <v>21</v>
      </c>
      <c r="B24" s="337" t="s">
        <v>151</v>
      </c>
      <c r="C24" s="338">
        <v>818</v>
      </c>
      <c r="D24" s="338">
        <v>616</v>
      </c>
      <c r="E24" s="338">
        <v>140</v>
      </c>
      <c r="F24" s="338">
        <v>99</v>
      </c>
      <c r="G24" s="338">
        <v>16</v>
      </c>
      <c r="H24" s="338">
        <v>460</v>
      </c>
      <c r="I24" s="338">
        <v>11</v>
      </c>
      <c r="J24" s="338">
        <v>217</v>
      </c>
      <c r="K24" s="339">
        <v>122</v>
      </c>
    </row>
    <row r="25" spans="1:11" ht="21" x14ac:dyDescent="0.25">
      <c r="A25" s="336">
        <v>22</v>
      </c>
      <c r="B25" s="337" t="s">
        <v>156</v>
      </c>
      <c r="C25" s="338">
        <v>81</v>
      </c>
      <c r="D25" s="338">
        <v>55</v>
      </c>
      <c r="E25" s="338">
        <v>5</v>
      </c>
      <c r="F25" s="338">
        <v>5</v>
      </c>
      <c r="G25" s="338">
        <v>9</v>
      </c>
      <c r="H25" s="338">
        <v>41</v>
      </c>
      <c r="I25" s="338"/>
      <c r="J25" s="338">
        <v>22</v>
      </c>
      <c r="K25" s="339">
        <v>7</v>
      </c>
    </row>
    <row r="26" spans="1:11" ht="21" x14ac:dyDescent="0.25">
      <c r="A26" s="332">
        <v>23</v>
      </c>
      <c r="B26" s="337" t="s">
        <v>160</v>
      </c>
      <c r="C26" s="338">
        <v>165</v>
      </c>
      <c r="D26" s="338">
        <v>140</v>
      </c>
      <c r="E26" s="338">
        <v>45</v>
      </c>
      <c r="F26" s="338">
        <v>33</v>
      </c>
      <c r="G26" s="338">
        <v>10</v>
      </c>
      <c r="H26" s="338">
        <v>85</v>
      </c>
      <c r="I26" s="338">
        <v>9</v>
      </c>
      <c r="J26" s="338">
        <v>33</v>
      </c>
      <c r="K26" s="339">
        <v>21</v>
      </c>
    </row>
    <row r="27" spans="1:11" ht="21" x14ac:dyDescent="0.25">
      <c r="A27" s="336">
        <v>24</v>
      </c>
      <c r="B27" s="337" t="s">
        <v>185</v>
      </c>
      <c r="C27" s="338">
        <v>91</v>
      </c>
      <c r="D27" s="338">
        <v>72</v>
      </c>
      <c r="E27" s="338">
        <v>12</v>
      </c>
      <c r="F27" s="338">
        <v>11</v>
      </c>
      <c r="G27" s="338">
        <v>25</v>
      </c>
      <c r="H27" s="338">
        <v>35</v>
      </c>
      <c r="I27" s="338">
        <v>4</v>
      </c>
      <c r="J27" s="338">
        <v>17</v>
      </c>
      <c r="K27" s="339">
        <v>13</v>
      </c>
    </row>
    <row r="28" spans="1:11" ht="21" x14ac:dyDescent="0.25">
      <c r="A28" s="332">
        <v>25</v>
      </c>
      <c r="B28" s="337" t="s">
        <v>147</v>
      </c>
      <c r="C28" s="338">
        <v>264</v>
      </c>
      <c r="D28" s="338">
        <v>209</v>
      </c>
      <c r="E28" s="338">
        <v>62</v>
      </c>
      <c r="F28" s="338">
        <v>56</v>
      </c>
      <c r="G28" s="338">
        <v>11</v>
      </c>
      <c r="H28" s="338">
        <v>136</v>
      </c>
      <c r="I28" s="338">
        <v>5</v>
      </c>
      <c r="J28" s="338">
        <v>57</v>
      </c>
      <c r="K28" s="339">
        <v>20</v>
      </c>
    </row>
    <row r="29" spans="1:11" ht="21" x14ac:dyDescent="0.25">
      <c r="A29" s="336">
        <v>26</v>
      </c>
      <c r="B29" s="337" t="s">
        <v>161</v>
      </c>
      <c r="C29" s="338">
        <v>248</v>
      </c>
      <c r="D29" s="338">
        <v>190</v>
      </c>
      <c r="E29" s="338">
        <v>44</v>
      </c>
      <c r="F29" s="338">
        <v>37</v>
      </c>
      <c r="G29" s="338">
        <v>3</v>
      </c>
      <c r="H29" s="338">
        <v>143</v>
      </c>
      <c r="I29" s="338"/>
      <c r="J29" s="338">
        <v>73</v>
      </c>
      <c r="K29" s="339">
        <v>37</v>
      </c>
    </row>
    <row r="30" spans="1:11" ht="21" x14ac:dyDescent="0.25">
      <c r="A30" s="332">
        <v>27</v>
      </c>
      <c r="B30" s="337" t="s">
        <v>152</v>
      </c>
      <c r="C30" s="338">
        <v>81</v>
      </c>
      <c r="D30" s="338">
        <v>62</v>
      </c>
      <c r="E30" s="338">
        <v>13</v>
      </c>
      <c r="F30" s="338">
        <v>13</v>
      </c>
      <c r="G30" s="338">
        <v>8</v>
      </c>
      <c r="H30" s="338">
        <v>41</v>
      </c>
      <c r="I30" s="338">
        <v>5</v>
      </c>
      <c r="J30" s="338">
        <v>25</v>
      </c>
      <c r="K30" s="339">
        <v>8</v>
      </c>
    </row>
    <row r="31" spans="1:11" ht="21" x14ac:dyDescent="0.25">
      <c r="A31" s="336">
        <v>28</v>
      </c>
      <c r="B31" s="337" t="s">
        <v>186</v>
      </c>
      <c r="C31" s="338">
        <v>12</v>
      </c>
      <c r="D31" s="338">
        <v>7</v>
      </c>
      <c r="E31" s="338">
        <v>1</v>
      </c>
      <c r="F31" s="338">
        <v>1</v>
      </c>
      <c r="G31" s="338">
        <v>1</v>
      </c>
      <c r="H31" s="338">
        <v>5</v>
      </c>
      <c r="I31" s="338">
        <v>4</v>
      </c>
      <c r="J31" s="338">
        <v>1</v>
      </c>
      <c r="K31" s="339">
        <v>0</v>
      </c>
    </row>
    <row r="32" spans="1:11" ht="21" x14ac:dyDescent="0.25">
      <c r="A32" s="332">
        <v>29</v>
      </c>
      <c r="B32" s="337" t="s">
        <v>181</v>
      </c>
      <c r="C32" s="338">
        <v>118</v>
      </c>
      <c r="D32" s="338">
        <v>90</v>
      </c>
      <c r="E32" s="338">
        <v>19</v>
      </c>
      <c r="F32" s="338">
        <v>18</v>
      </c>
      <c r="G32" s="338">
        <v>6</v>
      </c>
      <c r="H32" s="338">
        <v>65</v>
      </c>
      <c r="I32" s="338">
        <v>10</v>
      </c>
      <c r="J32" s="338">
        <v>31</v>
      </c>
      <c r="K32" s="339">
        <v>17</v>
      </c>
    </row>
    <row r="33" spans="1:11" ht="21" x14ac:dyDescent="0.25">
      <c r="A33" s="336">
        <v>30</v>
      </c>
      <c r="B33" s="337" t="s">
        <v>442</v>
      </c>
      <c r="C33" s="338">
        <v>68</v>
      </c>
      <c r="D33" s="338">
        <v>33</v>
      </c>
      <c r="E33" s="338">
        <v>4</v>
      </c>
      <c r="F33" s="338">
        <v>3</v>
      </c>
      <c r="G33" s="338">
        <v>5</v>
      </c>
      <c r="H33" s="338">
        <v>24</v>
      </c>
      <c r="I33" s="338">
        <v>0</v>
      </c>
      <c r="J33" s="338">
        <v>12</v>
      </c>
      <c r="K33" s="339">
        <v>0</v>
      </c>
    </row>
    <row r="34" spans="1:11" ht="21" x14ac:dyDescent="0.25">
      <c r="A34" s="332">
        <v>31</v>
      </c>
      <c r="B34" s="337" t="s">
        <v>167</v>
      </c>
      <c r="C34" s="338">
        <v>65</v>
      </c>
      <c r="D34" s="338">
        <v>45</v>
      </c>
      <c r="E34" s="338">
        <v>13</v>
      </c>
      <c r="F34" s="338">
        <v>10</v>
      </c>
      <c r="G34" s="338">
        <v>1</v>
      </c>
      <c r="H34" s="338">
        <v>31</v>
      </c>
      <c r="I34" s="338">
        <v>13</v>
      </c>
      <c r="J34" s="338">
        <v>11</v>
      </c>
      <c r="K34" s="339">
        <v>7</v>
      </c>
    </row>
    <row r="35" spans="1:11" ht="21" x14ac:dyDescent="0.25">
      <c r="A35" s="336">
        <v>32</v>
      </c>
      <c r="B35" s="337" t="s">
        <v>157</v>
      </c>
      <c r="C35" s="338">
        <v>113</v>
      </c>
      <c r="D35" s="338">
        <v>94</v>
      </c>
      <c r="E35" s="338">
        <v>26</v>
      </c>
      <c r="F35" s="338">
        <v>20</v>
      </c>
      <c r="G35" s="338">
        <v>3</v>
      </c>
      <c r="H35" s="338">
        <v>65</v>
      </c>
      <c r="I35" s="338">
        <v>1</v>
      </c>
      <c r="J35" s="338">
        <v>51</v>
      </c>
      <c r="K35" s="339">
        <v>13</v>
      </c>
    </row>
    <row r="36" spans="1:11" ht="21" x14ac:dyDescent="0.25">
      <c r="A36" s="332">
        <v>33</v>
      </c>
      <c r="B36" s="337" t="s">
        <v>179</v>
      </c>
      <c r="C36" s="338">
        <v>43</v>
      </c>
      <c r="D36" s="338">
        <v>30</v>
      </c>
      <c r="E36" s="338">
        <v>6</v>
      </c>
      <c r="F36" s="338">
        <v>5</v>
      </c>
      <c r="G36" s="338">
        <v>10</v>
      </c>
      <c r="H36" s="338">
        <v>14</v>
      </c>
      <c r="I36" s="338">
        <v>0</v>
      </c>
      <c r="J36" s="338">
        <v>14</v>
      </c>
      <c r="K36" s="340">
        <v>0</v>
      </c>
    </row>
    <row r="37" spans="1:11" ht="21" x14ac:dyDescent="0.25">
      <c r="A37" s="336">
        <v>34</v>
      </c>
      <c r="B37" s="337" t="s">
        <v>182</v>
      </c>
      <c r="C37" s="338">
        <v>37</v>
      </c>
      <c r="D37" s="338">
        <v>21</v>
      </c>
      <c r="E37" s="338">
        <v>5</v>
      </c>
      <c r="F37" s="338">
        <v>5</v>
      </c>
      <c r="G37" s="338">
        <v>1</v>
      </c>
      <c r="H37" s="338">
        <v>15</v>
      </c>
      <c r="I37" s="338">
        <v>1</v>
      </c>
      <c r="J37" s="338">
        <v>8</v>
      </c>
      <c r="K37" s="339">
        <v>1</v>
      </c>
    </row>
    <row r="38" spans="1:11" ht="21" x14ac:dyDescent="0.25">
      <c r="A38" s="332">
        <v>35</v>
      </c>
      <c r="B38" s="337" t="s">
        <v>148</v>
      </c>
      <c r="C38" s="338">
        <v>111</v>
      </c>
      <c r="D38" s="338">
        <v>82</v>
      </c>
      <c r="E38" s="338">
        <v>35</v>
      </c>
      <c r="F38" s="338">
        <v>25</v>
      </c>
      <c r="G38" s="338">
        <v>4</v>
      </c>
      <c r="H38" s="338">
        <v>43</v>
      </c>
      <c r="I38" s="338">
        <v>16</v>
      </c>
      <c r="J38" s="338">
        <v>18</v>
      </c>
      <c r="K38" s="339">
        <v>3</v>
      </c>
    </row>
    <row r="39" spans="1:11" ht="21" x14ac:dyDescent="0.25">
      <c r="A39" s="336">
        <v>36</v>
      </c>
      <c r="B39" s="337" t="s">
        <v>187</v>
      </c>
      <c r="C39" s="338">
        <v>2</v>
      </c>
      <c r="D39" s="338">
        <v>1</v>
      </c>
      <c r="E39" s="338">
        <v>0</v>
      </c>
      <c r="F39" s="338">
        <v>0</v>
      </c>
      <c r="G39" s="338">
        <v>0</v>
      </c>
      <c r="H39" s="338">
        <v>1</v>
      </c>
      <c r="I39" s="338">
        <v>1</v>
      </c>
      <c r="J39" s="338">
        <v>0</v>
      </c>
      <c r="K39" s="339">
        <v>0</v>
      </c>
    </row>
    <row r="40" spans="1:11" ht="21" x14ac:dyDescent="0.25">
      <c r="A40" s="332">
        <v>37</v>
      </c>
      <c r="B40" s="337" t="s">
        <v>153</v>
      </c>
      <c r="C40" s="338">
        <v>232</v>
      </c>
      <c r="D40" s="338">
        <v>144</v>
      </c>
      <c r="E40" s="338">
        <v>63</v>
      </c>
      <c r="F40" s="338">
        <v>52</v>
      </c>
      <c r="G40" s="338">
        <v>23</v>
      </c>
      <c r="H40" s="338">
        <v>58</v>
      </c>
      <c r="I40" s="338">
        <v>4</v>
      </c>
      <c r="J40" s="338">
        <v>34</v>
      </c>
      <c r="K40" s="339">
        <v>19</v>
      </c>
    </row>
    <row r="41" spans="1:11" ht="21" x14ac:dyDescent="0.25">
      <c r="A41" s="336">
        <v>38</v>
      </c>
      <c r="B41" s="337" t="s">
        <v>158</v>
      </c>
      <c r="C41" s="338">
        <v>202</v>
      </c>
      <c r="D41" s="338">
        <v>150</v>
      </c>
      <c r="E41" s="338">
        <v>39</v>
      </c>
      <c r="F41" s="338">
        <v>32</v>
      </c>
      <c r="G41" s="338">
        <v>16</v>
      </c>
      <c r="H41" s="338">
        <v>95</v>
      </c>
      <c r="I41" s="338">
        <v>41</v>
      </c>
      <c r="J41" s="338">
        <v>25</v>
      </c>
      <c r="K41" s="339">
        <v>25</v>
      </c>
    </row>
    <row r="42" spans="1:11" ht="21" x14ac:dyDescent="0.25">
      <c r="A42" s="332">
        <v>39</v>
      </c>
      <c r="B42" s="337" t="s">
        <v>178</v>
      </c>
      <c r="C42" s="338">
        <v>43</v>
      </c>
      <c r="D42" s="338">
        <v>22</v>
      </c>
      <c r="E42" s="338">
        <v>4</v>
      </c>
      <c r="F42" s="338">
        <v>3</v>
      </c>
      <c r="G42" s="338">
        <v>2</v>
      </c>
      <c r="H42" s="338">
        <v>16</v>
      </c>
      <c r="I42" s="338">
        <v>6</v>
      </c>
      <c r="J42" s="338">
        <v>5</v>
      </c>
      <c r="K42" s="339">
        <v>4</v>
      </c>
    </row>
    <row r="43" spans="1:11" ht="21" x14ac:dyDescent="0.25">
      <c r="A43" s="336">
        <v>40</v>
      </c>
      <c r="B43" s="337" t="s">
        <v>170</v>
      </c>
      <c r="C43" s="338">
        <v>132</v>
      </c>
      <c r="D43" s="338">
        <v>83</v>
      </c>
      <c r="E43" s="338">
        <v>19</v>
      </c>
      <c r="F43" s="338">
        <v>13</v>
      </c>
      <c r="G43" s="338">
        <v>8</v>
      </c>
      <c r="H43" s="338">
        <v>56</v>
      </c>
      <c r="I43" s="338"/>
      <c r="J43" s="338">
        <v>28</v>
      </c>
      <c r="K43" s="339">
        <v>9</v>
      </c>
    </row>
    <row r="44" spans="1:11" ht="21" x14ac:dyDescent="0.25">
      <c r="A44" s="332">
        <v>41</v>
      </c>
      <c r="B44" s="337" t="s">
        <v>173</v>
      </c>
      <c r="C44" s="338">
        <v>147</v>
      </c>
      <c r="D44" s="338">
        <v>101</v>
      </c>
      <c r="E44" s="338">
        <v>17</v>
      </c>
      <c r="F44" s="338">
        <v>13</v>
      </c>
      <c r="G44" s="338">
        <v>15</v>
      </c>
      <c r="H44" s="338">
        <v>69</v>
      </c>
      <c r="I44" s="338">
        <v>7</v>
      </c>
      <c r="J44" s="338">
        <v>29</v>
      </c>
      <c r="K44" s="339">
        <v>18</v>
      </c>
    </row>
    <row r="45" spans="1:11" ht="21" x14ac:dyDescent="0.25">
      <c r="A45" s="336">
        <v>42</v>
      </c>
      <c r="B45" s="337" t="s">
        <v>165</v>
      </c>
      <c r="C45" s="338">
        <v>95</v>
      </c>
      <c r="D45" s="338">
        <v>73</v>
      </c>
      <c r="E45" s="338">
        <v>11</v>
      </c>
      <c r="F45" s="338">
        <v>10</v>
      </c>
      <c r="G45" s="338">
        <v>5</v>
      </c>
      <c r="H45" s="338">
        <v>57</v>
      </c>
      <c r="I45" s="338">
        <v>15</v>
      </c>
      <c r="J45" s="338">
        <v>22</v>
      </c>
      <c r="K45" s="339">
        <v>4</v>
      </c>
    </row>
    <row r="46" spans="1:11" ht="21.75" thickBot="1" x14ac:dyDescent="0.3">
      <c r="A46" s="341" t="s">
        <v>56</v>
      </c>
      <c r="B46" s="342"/>
      <c r="C46" s="343">
        <f t="shared" ref="C46:K46" si="0">SUM(C4:C45)</f>
        <v>4978</v>
      </c>
      <c r="D46" s="343">
        <f>SUM(D4:D45)</f>
        <v>3558</v>
      </c>
      <c r="E46" s="343">
        <f t="shared" si="0"/>
        <v>806</v>
      </c>
      <c r="F46" s="343">
        <f t="shared" si="0"/>
        <v>635</v>
      </c>
      <c r="G46" s="343">
        <f>SUM(G4:G45)</f>
        <v>296</v>
      </c>
      <c r="H46" s="343">
        <f t="shared" si="0"/>
        <v>2456</v>
      </c>
      <c r="I46" s="343">
        <f t="shared" si="0"/>
        <v>365</v>
      </c>
      <c r="J46" s="343">
        <f t="shared" si="0"/>
        <v>1097</v>
      </c>
      <c r="K46" s="344">
        <f t="shared" si="0"/>
        <v>549</v>
      </c>
    </row>
  </sheetData>
  <mergeCells count="11">
    <mergeCell ref="A46:B46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67E52-1ED9-4094-B116-29E251B036BC}">
  <dimension ref="A1:K32"/>
  <sheetViews>
    <sheetView topLeftCell="B2" zoomScaleNormal="100" workbookViewId="0">
      <selection activeCell="J27" sqref="J27"/>
    </sheetView>
  </sheetViews>
  <sheetFormatPr defaultRowHeight="15" x14ac:dyDescent="0.25"/>
  <cols>
    <col min="1" max="1" width="51.5703125" bestFit="1" customWidth="1"/>
    <col min="2" max="2" width="20.28515625" customWidth="1"/>
    <col min="3" max="3" width="26.7109375" customWidth="1"/>
    <col min="4" max="4" width="13.7109375" customWidth="1"/>
    <col min="5" max="5" width="10.7109375" bestFit="1" customWidth="1"/>
    <col min="6" max="6" width="14.140625" customWidth="1"/>
    <col min="7" max="7" width="11.7109375" customWidth="1"/>
    <col min="8" max="8" width="12.5703125" customWidth="1"/>
    <col min="9" max="9" width="14.140625" customWidth="1"/>
    <col min="10" max="10" width="14.7109375" customWidth="1"/>
    <col min="11" max="11" width="21" customWidth="1"/>
    <col min="12" max="12" width="17.85546875" customWidth="1"/>
    <col min="13" max="13" width="20.28515625" customWidth="1"/>
    <col min="14" max="14" width="27.7109375" customWidth="1"/>
  </cols>
  <sheetData>
    <row r="1" spans="1:11" ht="57.75" thickBot="1" x14ac:dyDescent="0.3">
      <c r="A1" s="345" t="s">
        <v>3</v>
      </c>
      <c r="B1" s="346" t="s">
        <v>443</v>
      </c>
      <c r="C1" s="346" t="s">
        <v>444</v>
      </c>
      <c r="D1" s="346" t="s">
        <v>445</v>
      </c>
      <c r="E1" s="346" t="s">
        <v>141</v>
      </c>
      <c r="F1" s="346" t="s">
        <v>446</v>
      </c>
      <c r="G1" s="346" t="s">
        <v>447</v>
      </c>
      <c r="H1" s="346" t="s">
        <v>197</v>
      </c>
      <c r="I1" s="346" t="s">
        <v>448</v>
      </c>
      <c r="J1" s="346" t="s">
        <v>449</v>
      </c>
      <c r="K1" s="347" t="s">
        <v>450</v>
      </c>
    </row>
    <row r="2" spans="1:11" x14ac:dyDescent="0.25">
      <c r="A2" s="348" t="s">
        <v>71</v>
      </c>
      <c r="B2" s="349">
        <v>243507</v>
      </c>
      <c r="C2" s="350">
        <v>162141</v>
      </c>
      <c r="D2" s="350">
        <v>138753</v>
      </c>
      <c r="E2" s="350">
        <v>137317</v>
      </c>
      <c r="F2" s="351">
        <v>0.56389999999999996</v>
      </c>
      <c r="G2" s="352">
        <v>1436</v>
      </c>
      <c r="H2" s="352">
        <v>6571</v>
      </c>
      <c r="I2" s="350">
        <v>11259</v>
      </c>
      <c r="J2" s="352">
        <v>19266</v>
      </c>
      <c r="K2" s="353">
        <v>5558</v>
      </c>
    </row>
    <row r="3" spans="1:11" x14ac:dyDescent="0.25">
      <c r="A3" s="354" t="s">
        <v>78</v>
      </c>
      <c r="B3" s="355">
        <v>10501</v>
      </c>
      <c r="C3" s="356">
        <v>5866</v>
      </c>
      <c r="D3" s="356">
        <v>5679</v>
      </c>
      <c r="E3" s="356">
        <v>5639</v>
      </c>
      <c r="F3" s="357">
        <v>0.53700000000000003</v>
      </c>
      <c r="G3" s="358">
        <v>40</v>
      </c>
      <c r="H3" s="358">
        <v>119</v>
      </c>
      <c r="I3" s="356">
        <v>33</v>
      </c>
      <c r="J3" s="358">
        <v>192</v>
      </c>
      <c r="K3" s="359">
        <v>35</v>
      </c>
    </row>
    <row r="4" spans="1:11" x14ac:dyDescent="0.25">
      <c r="A4" s="354" t="s">
        <v>72</v>
      </c>
      <c r="B4" s="355">
        <v>115028</v>
      </c>
      <c r="C4" s="356">
        <v>69305</v>
      </c>
      <c r="D4" s="356">
        <v>60754</v>
      </c>
      <c r="E4" s="356">
        <v>59897</v>
      </c>
      <c r="F4" s="357">
        <v>0.52070000000000005</v>
      </c>
      <c r="G4" s="358">
        <v>857</v>
      </c>
      <c r="H4" s="358">
        <v>3627</v>
      </c>
      <c r="I4" s="356">
        <v>2353</v>
      </c>
      <c r="J4" s="358">
        <v>6837</v>
      </c>
      <c r="K4" s="359">
        <v>2571</v>
      </c>
    </row>
    <row r="5" spans="1:11" x14ac:dyDescent="0.25">
      <c r="A5" s="354" t="s">
        <v>77</v>
      </c>
      <c r="B5" s="355">
        <v>18853</v>
      </c>
      <c r="C5" s="356">
        <v>10390</v>
      </c>
      <c r="D5" s="356">
        <v>9068</v>
      </c>
      <c r="E5" s="356">
        <v>8842</v>
      </c>
      <c r="F5" s="357">
        <v>0.46899999999999997</v>
      </c>
      <c r="G5" s="358">
        <v>226</v>
      </c>
      <c r="H5" s="358">
        <v>594</v>
      </c>
      <c r="I5" s="356">
        <v>467</v>
      </c>
      <c r="J5" s="358">
        <v>1287</v>
      </c>
      <c r="K5" s="359">
        <v>261</v>
      </c>
    </row>
    <row r="6" spans="1:11" x14ac:dyDescent="0.25">
      <c r="A6" s="354" t="s">
        <v>73</v>
      </c>
      <c r="B6" s="355">
        <v>25192</v>
      </c>
      <c r="C6" s="356">
        <v>11932</v>
      </c>
      <c r="D6" s="356">
        <v>10531</v>
      </c>
      <c r="E6" s="356">
        <v>10310</v>
      </c>
      <c r="F6" s="357">
        <v>0.4093</v>
      </c>
      <c r="G6" s="358">
        <v>221</v>
      </c>
      <c r="H6" s="358">
        <v>510</v>
      </c>
      <c r="I6" s="356">
        <v>588</v>
      </c>
      <c r="J6" s="358">
        <v>1319</v>
      </c>
      <c r="K6" s="359">
        <v>303</v>
      </c>
    </row>
    <row r="7" spans="1:11" x14ac:dyDescent="0.25">
      <c r="A7" s="354" t="s">
        <v>76</v>
      </c>
      <c r="B7" s="355">
        <v>23351</v>
      </c>
      <c r="C7" s="356">
        <v>11897</v>
      </c>
      <c r="D7" s="356">
        <v>9545</v>
      </c>
      <c r="E7" s="356">
        <v>9153</v>
      </c>
      <c r="F7" s="357">
        <v>0.39200000000000002</v>
      </c>
      <c r="G7" s="358">
        <v>392</v>
      </c>
      <c r="H7" s="358">
        <v>329</v>
      </c>
      <c r="I7" s="356">
        <v>1716</v>
      </c>
      <c r="J7" s="358">
        <v>2437</v>
      </c>
      <c r="K7" s="359">
        <v>307</v>
      </c>
    </row>
    <row r="8" spans="1:11" x14ac:dyDescent="0.25">
      <c r="A8" s="354" t="s">
        <v>74</v>
      </c>
      <c r="B8" s="355">
        <v>8331</v>
      </c>
      <c r="C8" s="356">
        <v>3758</v>
      </c>
      <c r="D8" s="356">
        <v>3271</v>
      </c>
      <c r="E8" s="356">
        <v>3176</v>
      </c>
      <c r="F8" s="357">
        <v>0.38119999999999998</v>
      </c>
      <c r="G8" s="358">
        <v>95</v>
      </c>
      <c r="H8" s="358">
        <v>50</v>
      </c>
      <c r="I8" s="356">
        <v>315</v>
      </c>
      <c r="J8" s="358">
        <v>460</v>
      </c>
      <c r="K8" s="359">
        <v>122</v>
      </c>
    </row>
    <row r="9" spans="1:11" x14ac:dyDescent="0.25">
      <c r="A9" s="354" t="s">
        <v>82</v>
      </c>
      <c r="B9" s="355">
        <v>32805</v>
      </c>
      <c r="C9" s="356">
        <v>13928</v>
      </c>
      <c r="D9" s="356">
        <v>11810</v>
      </c>
      <c r="E9" s="356">
        <v>11803</v>
      </c>
      <c r="F9" s="357">
        <v>0.35980000000000001</v>
      </c>
      <c r="G9" s="358">
        <v>7</v>
      </c>
      <c r="H9" s="358">
        <v>1007</v>
      </c>
      <c r="I9" s="356">
        <v>821</v>
      </c>
      <c r="J9" s="358">
        <v>1835</v>
      </c>
      <c r="K9" s="359">
        <v>290</v>
      </c>
    </row>
    <row r="10" spans="1:11" x14ac:dyDescent="0.25">
      <c r="A10" s="354" t="s">
        <v>75</v>
      </c>
      <c r="B10" s="355">
        <v>27694</v>
      </c>
      <c r="C10" s="356">
        <v>10326</v>
      </c>
      <c r="D10" s="356">
        <v>9091</v>
      </c>
      <c r="E10" s="356">
        <v>8825</v>
      </c>
      <c r="F10" s="357">
        <v>0.31869999999999998</v>
      </c>
      <c r="G10" s="358">
        <v>266</v>
      </c>
      <c r="H10" s="358">
        <v>429</v>
      </c>
      <c r="I10" s="356">
        <v>540</v>
      </c>
      <c r="J10" s="358">
        <v>1235</v>
      </c>
      <c r="K10" s="359">
        <v>266</v>
      </c>
    </row>
    <row r="11" spans="1:11" x14ac:dyDescent="0.25">
      <c r="A11" s="354" t="s">
        <v>80</v>
      </c>
      <c r="B11" s="355">
        <v>73701</v>
      </c>
      <c r="C11" s="356">
        <v>28219</v>
      </c>
      <c r="D11" s="356">
        <v>20645</v>
      </c>
      <c r="E11" s="356">
        <v>19921</v>
      </c>
      <c r="F11" s="357">
        <v>0.27029999999999998</v>
      </c>
      <c r="G11" s="358">
        <v>724</v>
      </c>
      <c r="H11" s="358">
        <v>4454</v>
      </c>
      <c r="I11" s="356">
        <v>1491</v>
      </c>
      <c r="J11" s="358">
        <v>6669</v>
      </c>
      <c r="K11" s="359">
        <v>1629</v>
      </c>
    </row>
    <row r="12" spans="1:11" x14ac:dyDescent="0.25">
      <c r="A12" s="354" t="s">
        <v>79</v>
      </c>
      <c r="B12" s="355">
        <v>4580</v>
      </c>
      <c r="C12" s="356">
        <v>1306</v>
      </c>
      <c r="D12" s="356">
        <v>1128</v>
      </c>
      <c r="E12" s="356">
        <v>1087</v>
      </c>
      <c r="F12" s="357">
        <v>0.23730000000000001</v>
      </c>
      <c r="G12" s="358">
        <v>41</v>
      </c>
      <c r="H12" s="358">
        <v>60</v>
      </c>
      <c r="I12" s="356">
        <v>49</v>
      </c>
      <c r="J12" s="358">
        <v>150</v>
      </c>
      <c r="K12" s="359">
        <v>69</v>
      </c>
    </row>
    <row r="13" spans="1:11" x14ac:dyDescent="0.25">
      <c r="A13" s="354" t="s">
        <v>81</v>
      </c>
      <c r="B13" s="355">
        <v>25939</v>
      </c>
      <c r="C13" s="356">
        <v>6944</v>
      </c>
      <c r="D13" s="356">
        <v>5270</v>
      </c>
      <c r="E13" s="356">
        <v>5126</v>
      </c>
      <c r="F13" s="357">
        <v>0.1976</v>
      </c>
      <c r="G13" s="358">
        <v>144</v>
      </c>
      <c r="H13" s="358">
        <v>331</v>
      </c>
      <c r="I13" s="356">
        <v>967</v>
      </c>
      <c r="J13" s="358">
        <v>1442</v>
      </c>
      <c r="K13" s="359">
        <v>376</v>
      </c>
    </row>
    <row r="14" spans="1:11" x14ac:dyDescent="0.25">
      <c r="A14" s="354" t="s">
        <v>451</v>
      </c>
      <c r="B14" s="355">
        <v>75191</v>
      </c>
      <c r="C14" s="356">
        <v>16118</v>
      </c>
      <c r="D14" s="356">
        <v>13536</v>
      </c>
      <c r="E14" s="356">
        <v>13230</v>
      </c>
      <c r="F14" s="357">
        <v>0.17599999999999999</v>
      </c>
      <c r="G14" s="358">
        <v>306</v>
      </c>
      <c r="H14" s="358">
        <v>679</v>
      </c>
      <c r="I14" s="356">
        <v>748</v>
      </c>
      <c r="J14" s="358">
        <v>1733</v>
      </c>
      <c r="K14" s="359">
        <v>1155</v>
      </c>
    </row>
    <row r="15" spans="1:11" x14ac:dyDescent="0.25">
      <c r="A15" s="360" t="s">
        <v>98</v>
      </c>
      <c r="B15" s="356">
        <v>426</v>
      </c>
      <c r="C15" s="356">
        <v>321</v>
      </c>
      <c r="D15" s="356">
        <v>123</v>
      </c>
      <c r="E15" s="356">
        <v>90</v>
      </c>
      <c r="F15" s="357">
        <v>0.21129999999999999</v>
      </c>
      <c r="G15" s="358">
        <v>33</v>
      </c>
      <c r="H15" s="358">
        <v>38</v>
      </c>
      <c r="I15" s="356">
        <v>159</v>
      </c>
      <c r="J15" s="358">
        <v>230</v>
      </c>
      <c r="K15" s="359">
        <v>1</v>
      </c>
    </row>
    <row r="16" spans="1:11" x14ac:dyDescent="0.25">
      <c r="A16" s="360" t="s">
        <v>105</v>
      </c>
      <c r="B16" s="356">
        <v>4909</v>
      </c>
      <c r="C16" s="356">
        <v>401</v>
      </c>
      <c r="D16" s="356">
        <v>283</v>
      </c>
      <c r="E16" s="356">
        <v>283</v>
      </c>
      <c r="F16" s="357">
        <v>5.7599999999999998E-2</v>
      </c>
      <c r="G16" s="358">
        <v>0</v>
      </c>
      <c r="H16" s="358">
        <v>-102</v>
      </c>
      <c r="I16" s="356">
        <v>193</v>
      </c>
      <c r="J16" s="358">
        <v>91</v>
      </c>
      <c r="K16" s="359">
        <v>27</v>
      </c>
    </row>
    <row r="17" spans="1:11" x14ac:dyDescent="0.25">
      <c r="A17" s="360" t="s">
        <v>94</v>
      </c>
      <c r="B17" s="356">
        <v>4778</v>
      </c>
      <c r="C17" s="356">
        <v>552</v>
      </c>
      <c r="D17" s="356">
        <v>247</v>
      </c>
      <c r="E17" s="356">
        <v>194</v>
      </c>
      <c r="F17" s="357">
        <v>4.0599999999999997E-2</v>
      </c>
      <c r="G17" s="358">
        <v>53</v>
      </c>
      <c r="H17" s="358">
        <v>105</v>
      </c>
      <c r="I17" s="356">
        <v>155</v>
      </c>
      <c r="J17" s="358">
        <v>313</v>
      </c>
      <c r="K17" s="359">
        <v>45</v>
      </c>
    </row>
    <row r="18" spans="1:11" x14ac:dyDescent="0.25">
      <c r="A18" s="360" t="s">
        <v>103</v>
      </c>
      <c r="B18" s="356">
        <v>44</v>
      </c>
      <c r="C18" s="356">
        <v>15</v>
      </c>
      <c r="D18" s="356">
        <v>3</v>
      </c>
      <c r="E18" s="356">
        <v>3</v>
      </c>
      <c r="F18" s="357">
        <v>6.8199999999999997E-2</v>
      </c>
      <c r="G18" s="358">
        <v>0</v>
      </c>
      <c r="H18" s="358">
        <v>5</v>
      </c>
      <c r="I18" s="356">
        <v>7</v>
      </c>
      <c r="J18" s="358">
        <v>12</v>
      </c>
      <c r="K18" s="359">
        <v>0</v>
      </c>
    </row>
    <row r="19" spans="1:11" x14ac:dyDescent="0.25">
      <c r="A19" s="360" t="s">
        <v>93</v>
      </c>
      <c r="B19" s="356">
        <v>21768</v>
      </c>
      <c r="C19" s="356">
        <v>685</v>
      </c>
      <c r="D19" s="356">
        <v>534</v>
      </c>
      <c r="E19" s="356">
        <v>534</v>
      </c>
      <c r="F19" s="357">
        <v>2.4500000000000001E-2</v>
      </c>
      <c r="G19" s="358">
        <v>0</v>
      </c>
      <c r="H19" s="358">
        <v>50</v>
      </c>
      <c r="I19" s="356">
        <v>40</v>
      </c>
      <c r="J19" s="358">
        <v>90</v>
      </c>
      <c r="K19" s="359">
        <v>61</v>
      </c>
    </row>
    <row r="20" spans="1:11" x14ac:dyDescent="0.25">
      <c r="A20" s="360" t="s">
        <v>92</v>
      </c>
      <c r="B20" s="356">
        <v>21096</v>
      </c>
      <c r="C20" s="356">
        <v>1007</v>
      </c>
      <c r="D20" s="356">
        <v>741</v>
      </c>
      <c r="E20" s="356">
        <v>466</v>
      </c>
      <c r="F20" s="357">
        <v>2.2100000000000002E-2</v>
      </c>
      <c r="G20" s="358">
        <v>275</v>
      </c>
      <c r="H20" s="358">
        <v>66</v>
      </c>
      <c r="I20" s="356">
        <v>60</v>
      </c>
      <c r="J20" s="358">
        <v>401</v>
      </c>
      <c r="K20" s="359">
        <v>140</v>
      </c>
    </row>
    <row r="21" spans="1:11" x14ac:dyDescent="0.25">
      <c r="A21" s="360" t="s">
        <v>85</v>
      </c>
      <c r="B21" s="356">
        <v>10961</v>
      </c>
      <c r="C21" s="356">
        <v>1045</v>
      </c>
      <c r="D21" s="356">
        <v>39</v>
      </c>
      <c r="E21" s="356">
        <v>34</v>
      </c>
      <c r="F21" s="357">
        <v>3.0999999999999999E-3</v>
      </c>
      <c r="G21" s="358">
        <v>5</v>
      </c>
      <c r="H21" s="358">
        <v>608</v>
      </c>
      <c r="I21" s="356">
        <v>339</v>
      </c>
      <c r="J21" s="358">
        <v>952</v>
      </c>
      <c r="K21" s="359">
        <v>59</v>
      </c>
    </row>
    <row r="22" spans="1:11" x14ac:dyDescent="0.25">
      <c r="A22" s="360" t="s">
        <v>452</v>
      </c>
      <c r="B22" s="356">
        <v>3682</v>
      </c>
      <c r="C22" s="356">
        <v>1569</v>
      </c>
      <c r="D22" s="356">
        <v>261</v>
      </c>
      <c r="E22" s="356">
        <v>10</v>
      </c>
      <c r="F22" s="357">
        <v>2.7000000000000001E-3</v>
      </c>
      <c r="G22" s="358">
        <v>251</v>
      </c>
      <c r="H22" s="358">
        <v>752</v>
      </c>
      <c r="I22" s="356">
        <v>553</v>
      </c>
      <c r="J22" s="358">
        <v>1556</v>
      </c>
      <c r="K22" s="359">
        <v>3</v>
      </c>
    </row>
    <row r="23" spans="1:11" x14ac:dyDescent="0.25">
      <c r="A23" s="360" t="s">
        <v>453</v>
      </c>
      <c r="B23" s="356">
        <v>936</v>
      </c>
      <c r="C23" s="356">
        <v>8</v>
      </c>
      <c r="D23" s="356">
        <v>2</v>
      </c>
      <c r="E23" s="356">
        <v>2</v>
      </c>
      <c r="F23" s="357">
        <v>2.0999999999999999E-3</v>
      </c>
      <c r="G23" s="358">
        <v>0</v>
      </c>
      <c r="H23" s="358">
        <v>1</v>
      </c>
      <c r="I23" s="356">
        <v>5</v>
      </c>
      <c r="J23" s="358">
        <v>6</v>
      </c>
      <c r="K23" s="359">
        <v>0</v>
      </c>
    </row>
    <row r="24" spans="1:11" x14ac:dyDescent="0.25">
      <c r="A24" s="360" t="s">
        <v>454</v>
      </c>
      <c r="B24" s="356">
        <v>1344</v>
      </c>
      <c r="C24" s="356">
        <v>2</v>
      </c>
      <c r="D24" s="356">
        <v>1</v>
      </c>
      <c r="E24" s="356">
        <v>1</v>
      </c>
      <c r="F24" s="357">
        <v>6.9999999999999999E-4</v>
      </c>
      <c r="G24" s="358">
        <v>0</v>
      </c>
      <c r="H24" s="358">
        <v>1</v>
      </c>
      <c r="I24" s="356">
        <v>0</v>
      </c>
      <c r="J24" s="358">
        <v>1</v>
      </c>
      <c r="K24" s="359">
        <v>0</v>
      </c>
    </row>
    <row r="25" spans="1:11" x14ac:dyDescent="0.25">
      <c r="A25" s="360" t="s">
        <v>95</v>
      </c>
      <c r="B25" s="356">
        <v>2881</v>
      </c>
      <c r="C25" s="356">
        <v>31</v>
      </c>
      <c r="D25" s="356">
        <v>2</v>
      </c>
      <c r="E25" s="356">
        <v>2</v>
      </c>
      <c r="F25" s="357">
        <v>6.9999999999999999E-4</v>
      </c>
      <c r="G25" s="358">
        <v>0</v>
      </c>
      <c r="H25" s="358">
        <v>16</v>
      </c>
      <c r="I25" s="356">
        <v>12</v>
      </c>
      <c r="J25" s="358">
        <v>28</v>
      </c>
      <c r="K25" s="359">
        <v>1</v>
      </c>
    </row>
    <row r="26" spans="1:11" x14ac:dyDescent="0.25">
      <c r="A26" s="360" t="s">
        <v>96</v>
      </c>
      <c r="B26" s="356">
        <v>5050</v>
      </c>
      <c r="C26" s="356">
        <v>508</v>
      </c>
      <c r="D26" s="356">
        <v>3</v>
      </c>
      <c r="E26" s="356">
        <v>2</v>
      </c>
      <c r="F26" s="357">
        <v>4.0000000000000002E-4</v>
      </c>
      <c r="G26" s="358">
        <v>1</v>
      </c>
      <c r="H26" s="358">
        <v>477</v>
      </c>
      <c r="I26" s="356">
        <v>25</v>
      </c>
      <c r="J26" s="358">
        <v>503</v>
      </c>
      <c r="K26" s="359">
        <v>3</v>
      </c>
    </row>
    <row r="27" spans="1:11" x14ac:dyDescent="0.25">
      <c r="A27" s="360" t="s">
        <v>86</v>
      </c>
      <c r="B27" s="356">
        <v>3734</v>
      </c>
      <c r="C27" s="356">
        <v>217</v>
      </c>
      <c r="D27" s="356">
        <v>1</v>
      </c>
      <c r="E27" s="356">
        <v>1</v>
      </c>
      <c r="F27" s="357">
        <v>2.9999999999999997E-4</v>
      </c>
      <c r="G27" s="358">
        <v>0</v>
      </c>
      <c r="H27" s="358">
        <v>23</v>
      </c>
      <c r="I27" s="356">
        <v>191</v>
      </c>
      <c r="J27" s="358">
        <v>214</v>
      </c>
      <c r="K27" s="359">
        <v>2</v>
      </c>
    </row>
    <row r="28" spans="1:11" x14ac:dyDescent="0.25">
      <c r="A28" s="360" t="s">
        <v>88</v>
      </c>
      <c r="B28" s="356">
        <v>498</v>
      </c>
      <c r="C28" s="356">
        <v>31</v>
      </c>
      <c r="D28" s="356">
        <v>0</v>
      </c>
      <c r="E28" s="356">
        <v>0</v>
      </c>
      <c r="F28" s="357">
        <v>0</v>
      </c>
      <c r="G28" s="358">
        <v>0</v>
      </c>
      <c r="H28" s="358">
        <v>4</v>
      </c>
      <c r="I28" s="356">
        <v>27</v>
      </c>
      <c r="J28" s="358">
        <v>31</v>
      </c>
      <c r="K28" s="359">
        <v>0</v>
      </c>
    </row>
    <row r="29" spans="1:11" x14ac:dyDescent="0.25">
      <c r="A29" s="360" t="s">
        <v>455</v>
      </c>
      <c r="B29" s="356">
        <v>83</v>
      </c>
      <c r="C29" s="356">
        <v>17</v>
      </c>
      <c r="D29" s="356">
        <v>0</v>
      </c>
      <c r="E29" s="356">
        <v>0</v>
      </c>
      <c r="F29" s="357">
        <v>0</v>
      </c>
      <c r="G29" s="358">
        <v>0</v>
      </c>
      <c r="H29" s="358">
        <v>17</v>
      </c>
      <c r="I29" s="356">
        <v>0</v>
      </c>
      <c r="J29" s="358">
        <v>17</v>
      </c>
      <c r="K29" s="359">
        <v>0</v>
      </c>
    </row>
    <row r="30" spans="1:11" x14ac:dyDescent="0.25">
      <c r="A30" s="360" t="s">
        <v>89</v>
      </c>
      <c r="B30" s="356">
        <v>565</v>
      </c>
      <c r="C30" s="356">
        <v>14</v>
      </c>
      <c r="D30" s="356">
        <v>0</v>
      </c>
      <c r="E30" s="356">
        <v>0</v>
      </c>
      <c r="F30" s="357">
        <v>0</v>
      </c>
      <c r="G30" s="358">
        <v>0</v>
      </c>
      <c r="H30" s="358">
        <v>14</v>
      </c>
      <c r="I30" s="356">
        <v>0</v>
      </c>
      <c r="J30" s="358">
        <v>14</v>
      </c>
      <c r="K30" s="359">
        <v>0</v>
      </c>
    </row>
    <row r="31" spans="1:11" x14ac:dyDescent="0.25">
      <c r="A31" s="360" t="s">
        <v>102</v>
      </c>
      <c r="B31" s="356">
        <v>158</v>
      </c>
      <c r="C31" s="356">
        <v>25</v>
      </c>
      <c r="D31" s="356">
        <v>0</v>
      </c>
      <c r="E31" s="356">
        <v>0</v>
      </c>
      <c r="F31" s="357">
        <v>0</v>
      </c>
      <c r="G31" s="358">
        <v>0</v>
      </c>
      <c r="H31" s="358">
        <v>18</v>
      </c>
      <c r="I31" s="356">
        <v>7</v>
      </c>
      <c r="J31" s="358">
        <v>25</v>
      </c>
      <c r="K31" s="359">
        <v>0</v>
      </c>
    </row>
    <row r="32" spans="1:11" ht="15.75" thickBot="1" x14ac:dyDescent="0.3">
      <c r="A32" s="361" t="s">
        <v>456</v>
      </c>
      <c r="B32" s="362">
        <v>244</v>
      </c>
      <c r="C32" s="362">
        <v>38</v>
      </c>
      <c r="D32" s="362">
        <v>1</v>
      </c>
      <c r="E32" s="362">
        <v>0</v>
      </c>
      <c r="F32" s="363">
        <v>0</v>
      </c>
      <c r="G32" s="364">
        <v>1</v>
      </c>
      <c r="H32" s="364">
        <v>33</v>
      </c>
      <c r="I32" s="362">
        <v>4</v>
      </c>
      <c r="J32" s="364">
        <v>38</v>
      </c>
      <c r="K32" s="36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Annex 21</vt:lpstr>
      <vt:lpstr>Annex 22</vt:lpstr>
      <vt:lpstr>Annex 22A</vt:lpstr>
      <vt:lpstr>Annex 23</vt:lpstr>
      <vt:lpstr>Annex 23A</vt:lpstr>
      <vt:lpstr>Annex 24</vt:lpstr>
      <vt:lpstr>Annex 25</vt:lpstr>
      <vt:lpstr>Annex 25A</vt:lpstr>
      <vt:lpstr>Annex 26</vt:lpstr>
      <vt:lpstr>Annex 27</vt:lpstr>
      <vt:lpstr>Annex 28</vt:lpstr>
      <vt:lpstr>Annex 29</vt:lpstr>
      <vt:lpstr>Annex 29A</vt:lpstr>
      <vt:lpstr>Annex 30</vt:lpstr>
      <vt:lpstr>Annex 31</vt:lpstr>
      <vt:lpstr>Annex 32</vt:lpstr>
      <vt:lpstr>Annex 32A</vt:lpstr>
      <vt:lpstr>Annex 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Shashank  Srivastava</dc:creator>
  <cp:lastModifiedBy>Shashank  Srivastava</cp:lastModifiedBy>
  <dcterms:created xsi:type="dcterms:W3CDTF">2015-06-05T18:17:20Z</dcterms:created>
  <dcterms:modified xsi:type="dcterms:W3CDTF">2026-05-15T07:25:25Z</dcterms:modified>
</cp:coreProperties>
</file>